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AC084646-1D5D-421D-8FAB-7D28064E2952}" xr6:coauthVersionLast="47" xr6:coauthVersionMax="47" xr10:uidLastSave="{00000000-0000-0000-0000-000000000000}"/>
  <bookViews>
    <workbookView xWindow="-120" yWindow="-120" windowWidth="29040" windowHeight="15990" activeTab="1" xr2:uid="{00000000-000D-0000-FFFF-FFFF00000000}"/>
  </bookViews>
  <sheets>
    <sheet name="заочна" sheetId="4" r:id="rId1"/>
    <sheet name="денна" sheetId="3" r:id="rId2"/>
  </sheets>
  <externalReferences>
    <externalReference r:id="rId3"/>
  </externalReferences>
  <definedNames>
    <definedName name="_xlnm.Print_Titles" localSheetId="1">денна!$4:$5</definedName>
    <definedName name="_xlnm.Print_Titles" localSheetId="0">заочна!$5:$6</definedName>
    <definedName name="_xlnm.Print_Area" localSheetId="1">денна!$A$1:$M$81</definedName>
    <definedName name="_xlnm.Print_Area" localSheetId="0">заочна!$A$1:$M$105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5" i="4" l="1"/>
  <c r="L103" i="4"/>
  <c r="G101" i="4"/>
  <c r="F101" i="4"/>
  <c r="E101" i="4"/>
  <c r="D101" i="4"/>
  <c r="C101" i="4"/>
  <c r="K99" i="4"/>
  <c r="E99" i="4"/>
  <c r="F98" i="4"/>
  <c r="E98" i="4"/>
  <c r="D98" i="4"/>
  <c r="C98" i="4"/>
  <c r="G98" i="4" s="1"/>
  <c r="L97" i="4"/>
  <c r="K97" i="4"/>
  <c r="J97" i="4"/>
  <c r="I97" i="4"/>
  <c r="F97" i="4"/>
  <c r="E97" i="4"/>
  <c r="D97" i="4"/>
  <c r="C97" i="4"/>
  <c r="G97" i="4" s="1"/>
  <c r="K96" i="4"/>
  <c r="J96" i="4"/>
  <c r="I96" i="4"/>
  <c r="L96" i="4" s="1"/>
  <c r="F96" i="4"/>
  <c r="E96" i="4"/>
  <c r="D96" i="4"/>
  <c r="C96" i="4"/>
  <c r="G96" i="4" s="1"/>
  <c r="K95" i="4"/>
  <c r="J95" i="4"/>
  <c r="I95" i="4"/>
  <c r="L95" i="4" s="1"/>
  <c r="F95" i="4"/>
  <c r="E95" i="4"/>
  <c r="D95" i="4"/>
  <c r="C95" i="4"/>
  <c r="G95" i="4" s="1"/>
  <c r="F94" i="4"/>
  <c r="E94" i="4"/>
  <c r="D94" i="4"/>
  <c r="C94" i="4"/>
  <c r="F93" i="4"/>
  <c r="E93" i="4"/>
  <c r="D93" i="4"/>
  <c r="C93" i="4"/>
  <c r="G93" i="4" s="1"/>
  <c r="K92" i="4"/>
  <c r="J92" i="4"/>
  <c r="I92" i="4"/>
  <c r="F92" i="4"/>
  <c r="E92" i="4"/>
  <c r="D92" i="4"/>
  <c r="C92" i="4"/>
  <c r="G92" i="4" s="1"/>
  <c r="E90" i="4"/>
  <c r="G89" i="4"/>
  <c r="L88" i="4"/>
  <c r="K88" i="4"/>
  <c r="J88" i="4"/>
  <c r="I88" i="4"/>
  <c r="F88" i="4"/>
  <c r="E88" i="4"/>
  <c r="D88" i="4"/>
  <c r="C88" i="4"/>
  <c r="G88" i="4" s="1"/>
  <c r="K87" i="4"/>
  <c r="J87" i="4"/>
  <c r="I87" i="4"/>
  <c r="L87" i="4" s="1"/>
  <c r="F87" i="4"/>
  <c r="E87" i="4"/>
  <c r="D87" i="4"/>
  <c r="C87" i="4"/>
  <c r="G87" i="4" s="1"/>
  <c r="G86" i="4"/>
  <c r="K85" i="4"/>
  <c r="L85" i="4" s="1"/>
  <c r="L90" i="4" s="1"/>
  <c r="J85" i="4"/>
  <c r="I85" i="4"/>
  <c r="I90" i="4" s="1"/>
  <c r="F85" i="4"/>
  <c r="F90" i="4" s="1"/>
  <c r="E85" i="4"/>
  <c r="D85" i="4"/>
  <c r="D90" i="4" s="1"/>
  <c r="C85" i="4"/>
  <c r="F82" i="4"/>
  <c r="E82" i="4"/>
  <c r="D82" i="4"/>
  <c r="C82" i="4"/>
  <c r="K81" i="4"/>
  <c r="J81" i="4"/>
  <c r="I81" i="4"/>
  <c r="L81" i="4" s="1"/>
  <c r="F81" i="4"/>
  <c r="E81" i="4"/>
  <c r="D81" i="4"/>
  <c r="C81" i="4"/>
  <c r="G81" i="4" s="1"/>
  <c r="F80" i="4"/>
  <c r="E80" i="4"/>
  <c r="D80" i="4"/>
  <c r="C80" i="4"/>
  <c r="G80" i="4" s="1"/>
  <c r="L79" i="4"/>
  <c r="K79" i="4"/>
  <c r="J79" i="4"/>
  <c r="I79" i="4"/>
  <c r="F79" i="4"/>
  <c r="E79" i="4"/>
  <c r="D79" i="4"/>
  <c r="C79" i="4"/>
  <c r="C83" i="4" s="1"/>
  <c r="F78" i="4"/>
  <c r="E78" i="4"/>
  <c r="D78" i="4"/>
  <c r="C78" i="4"/>
  <c r="K77" i="4"/>
  <c r="J77" i="4"/>
  <c r="I77" i="4"/>
  <c r="L77" i="4" s="1"/>
  <c r="F77" i="4"/>
  <c r="E77" i="4"/>
  <c r="D77" i="4"/>
  <c r="C77" i="4"/>
  <c r="G77" i="4" s="1"/>
  <c r="K76" i="4"/>
  <c r="L76" i="4" s="1"/>
  <c r="J76" i="4"/>
  <c r="I76" i="4"/>
  <c r="F76" i="4"/>
  <c r="E76" i="4"/>
  <c r="D76" i="4"/>
  <c r="C76" i="4"/>
  <c r="F75" i="4"/>
  <c r="E75" i="4"/>
  <c r="D75" i="4"/>
  <c r="C75" i="4"/>
  <c r="G75" i="4" s="1"/>
  <c r="K74" i="4"/>
  <c r="K83" i="4" s="1"/>
  <c r="J74" i="4"/>
  <c r="I74" i="4"/>
  <c r="F74" i="4"/>
  <c r="F83" i="4" s="1"/>
  <c r="E74" i="4"/>
  <c r="D74" i="4"/>
  <c r="D83" i="4" s="1"/>
  <c r="C74" i="4"/>
  <c r="G74" i="4" s="1"/>
  <c r="K72" i="4"/>
  <c r="H72" i="4"/>
  <c r="F71" i="4"/>
  <c r="E71" i="4"/>
  <c r="D71" i="4"/>
  <c r="C71" i="4"/>
  <c r="G71" i="4" s="1"/>
  <c r="K70" i="4"/>
  <c r="J70" i="4"/>
  <c r="I70" i="4"/>
  <c r="L70" i="4" s="1"/>
  <c r="F70" i="4"/>
  <c r="E70" i="4"/>
  <c r="D70" i="4"/>
  <c r="C70" i="4"/>
  <c r="F69" i="4"/>
  <c r="E69" i="4"/>
  <c r="D69" i="4"/>
  <c r="C69" i="4"/>
  <c r="L68" i="4"/>
  <c r="K68" i="4"/>
  <c r="J68" i="4"/>
  <c r="I68" i="4"/>
  <c r="F68" i="4"/>
  <c r="E68" i="4"/>
  <c r="D68" i="4"/>
  <c r="C68" i="4"/>
  <c r="G68" i="4" s="1"/>
  <c r="F67" i="4"/>
  <c r="E67" i="4"/>
  <c r="D67" i="4"/>
  <c r="C67" i="4"/>
  <c r="G67" i="4" s="1"/>
  <c r="K66" i="4"/>
  <c r="J66" i="4"/>
  <c r="I66" i="4"/>
  <c r="L66" i="4" s="1"/>
  <c r="F66" i="4"/>
  <c r="E66" i="4"/>
  <c r="D66" i="4"/>
  <c r="C66" i="4"/>
  <c r="F65" i="4"/>
  <c r="E65" i="4"/>
  <c r="D65" i="4"/>
  <c r="C65" i="4"/>
  <c r="L64" i="4"/>
  <c r="L72" i="4" s="1"/>
  <c r="K64" i="4"/>
  <c r="J64" i="4"/>
  <c r="J72" i="4" s="1"/>
  <c r="I64" i="4"/>
  <c r="I72" i="4" s="1"/>
  <c r="F64" i="4"/>
  <c r="F72" i="4" s="1"/>
  <c r="E64" i="4"/>
  <c r="D64" i="4"/>
  <c r="D72" i="4" s="1"/>
  <c r="C64" i="4"/>
  <c r="C72" i="4" s="1"/>
  <c r="J62" i="4"/>
  <c r="E62" i="4"/>
  <c r="F61" i="4"/>
  <c r="E61" i="4"/>
  <c r="D61" i="4"/>
  <c r="C61" i="4"/>
  <c r="L60" i="4"/>
  <c r="K60" i="4"/>
  <c r="J60" i="4"/>
  <c r="I60" i="4"/>
  <c r="F60" i="4"/>
  <c r="E60" i="4"/>
  <c r="D60" i="4"/>
  <c r="C60" i="4"/>
  <c r="G60" i="4" s="1"/>
  <c r="K59" i="4"/>
  <c r="J59" i="4"/>
  <c r="I59" i="4"/>
  <c r="L59" i="4" s="1"/>
  <c r="F59" i="4"/>
  <c r="E59" i="4"/>
  <c r="D59" i="4"/>
  <c r="C59" i="4"/>
  <c r="F58" i="4"/>
  <c r="E58" i="4"/>
  <c r="D58" i="4"/>
  <c r="C58" i="4"/>
  <c r="K57" i="4"/>
  <c r="L57" i="4" s="1"/>
  <c r="J57" i="4"/>
  <c r="I57" i="4"/>
  <c r="F57" i="4"/>
  <c r="E57" i="4"/>
  <c r="D57" i="4"/>
  <c r="C57" i="4"/>
  <c r="G57" i="4" s="1"/>
  <c r="F56" i="4"/>
  <c r="E56" i="4"/>
  <c r="D56" i="4"/>
  <c r="C56" i="4"/>
  <c r="G56" i="4" s="1"/>
  <c r="K55" i="4"/>
  <c r="J55" i="4"/>
  <c r="I55" i="4"/>
  <c r="L55" i="4" s="1"/>
  <c r="F55" i="4"/>
  <c r="E55" i="4"/>
  <c r="D55" i="4"/>
  <c r="C55" i="4"/>
  <c r="G55" i="4" s="1"/>
  <c r="F54" i="4"/>
  <c r="E54" i="4"/>
  <c r="D54" i="4"/>
  <c r="C54" i="4"/>
  <c r="G54" i="4" s="1"/>
  <c r="K53" i="4"/>
  <c r="L53" i="4" s="1"/>
  <c r="J53" i="4"/>
  <c r="I53" i="4"/>
  <c r="F53" i="4"/>
  <c r="E53" i="4"/>
  <c r="D53" i="4"/>
  <c r="C53" i="4"/>
  <c r="F52" i="4"/>
  <c r="E52" i="4"/>
  <c r="D52" i="4"/>
  <c r="C52" i="4"/>
  <c r="G52" i="4" s="1"/>
  <c r="K51" i="4"/>
  <c r="J51" i="4"/>
  <c r="I51" i="4"/>
  <c r="L51" i="4" s="1"/>
  <c r="F51" i="4"/>
  <c r="E51" i="4"/>
  <c r="D51" i="4"/>
  <c r="C51" i="4"/>
  <c r="G51" i="4" s="1"/>
  <c r="F50" i="4"/>
  <c r="E50" i="4"/>
  <c r="D50" i="4"/>
  <c r="C50" i="4"/>
  <c r="G50" i="4" s="1"/>
  <c r="K49" i="4"/>
  <c r="J49" i="4"/>
  <c r="I49" i="4"/>
  <c r="F49" i="4"/>
  <c r="E49" i="4"/>
  <c r="D49" i="4"/>
  <c r="C49" i="4"/>
  <c r="C47" i="4"/>
  <c r="K46" i="4"/>
  <c r="J46" i="4"/>
  <c r="I46" i="4"/>
  <c r="F46" i="4"/>
  <c r="E46" i="4"/>
  <c r="D46" i="4"/>
  <c r="D47" i="4" s="1"/>
  <c r="C46" i="4"/>
  <c r="G46" i="4" s="1"/>
  <c r="K45" i="4"/>
  <c r="J45" i="4"/>
  <c r="I45" i="4"/>
  <c r="L45" i="4" s="1"/>
  <c r="F45" i="4"/>
  <c r="E45" i="4"/>
  <c r="D45" i="4"/>
  <c r="C45" i="4"/>
  <c r="G45" i="4" s="1"/>
  <c r="K44" i="4"/>
  <c r="J44" i="4"/>
  <c r="I44" i="4"/>
  <c r="F44" i="4"/>
  <c r="F47" i="4" s="1"/>
  <c r="E44" i="4"/>
  <c r="E47" i="4" s="1"/>
  <c r="D44" i="4"/>
  <c r="C44" i="4"/>
  <c r="I42" i="4"/>
  <c r="D42" i="4"/>
  <c r="K41" i="4"/>
  <c r="J41" i="4"/>
  <c r="I41" i="4"/>
  <c r="L41" i="4" s="1"/>
  <c r="F41" i="4"/>
  <c r="E41" i="4"/>
  <c r="D41" i="4"/>
  <c r="C41" i="4"/>
  <c r="G41" i="4" s="1"/>
  <c r="F40" i="4"/>
  <c r="E40" i="4"/>
  <c r="D40" i="4"/>
  <c r="C40" i="4"/>
  <c r="G40" i="4" s="1"/>
  <c r="L39" i="4"/>
  <c r="K39" i="4"/>
  <c r="J39" i="4"/>
  <c r="I39" i="4"/>
  <c r="F39" i="4"/>
  <c r="E39" i="4"/>
  <c r="D39" i="4"/>
  <c r="C39" i="4"/>
  <c r="G39" i="4" s="1"/>
  <c r="F38" i="4"/>
  <c r="E38" i="4"/>
  <c r="D38" i="4"/>
  <c r="C38" i="4"/>
  <c r="K37" i="4"/>
  <c r="J37" i="4"/>
  <c r="J42" i="4" s="1"/>
  <c r="I37" i="4"/>
  <c r="L37" i="4" s="1"/>
  <c r="F37" i="4"/>
  <c r="E37" i="4"/>
  <c r="E42" i="4" s="1"/>
  <c r="D37" i="4"/>
  <c r="C37" i="4"/>
  <c r="G37" i="4" s="1"/>
  <c r="F36" i="4"/>
  <c r="E36" i="4"/>
  <c r="D36" i="4"/>
  <c r="C36" i="4"/>
  <c r="G36" i="4" s="1"/>
  <c r="L35" i="4"/>
  <c r="K35" i="4"/>
  <c r="K42" i="4" s="1"/>
  <c r="J35" i="4"/>
  <c r="I35" i="4"/>
  <c r="F35" i="4"/>
  <c r="F42" i="4" s="1"/>
  <c r="E35" i="4"/>
  <c r="D35" i="4"/>
  <c r="C35" i="4"/>
  <c r="C42" i="4" s="1"/>
  <c r="K32" i="4"/>
  <c r="L32" i="4" s="1"/>
  <c r="J32" i="4"/>
  <c r="I32" i="4"/>
  <c r="F32" i="4"/>
  <c r="E32" i="4"/>
  <c r="D32" i="4"/>
  <c r="C32" i="4"/>
  <c r="L31" i="4"/>
  <c r="K31" i="4"/>
  <c r="J31" i="4"/>
  <c r="I31" i="4"/>
  <c r="F31" i="4"/>
  <c r="E31" i="4"/>
  <c r="D31" i="4"/>
  <c r="C31" i="4"/>
  <c r="G31" i="4" s="1"/>
  <c r="F30" i="4"/>
  <c r="E30" i="4"/>
  <c r="D30" i="4"/>
  <c r="C30" i="4"/>
  <c r="G30" i="4" s="1"/>
  <c r="K29" i="4"/>
  <c r="J29" i="4"/>
  <c r="I29" i="4"/>
  <c r="F29" i="4"/>
  <c r="E29" i="4"/>
  <c r="E33" i="4" s="1"/>
  <c r="D29" i="4"/>
  <c r="C29" i="4"/>
  <c r="K28" i="4"/>
  <c r="L28" i="4" s="1"/>
  <c r="J28" i="4"/>
  <c r="I28" i="4"/>
  <c r="F28" i="4"/>
  <c r="E28" i="4"/>
  <c r="D28" i="4"/>
  <c r="C28" i="4"/>
  <c r="G28" i="4" s="1"/>
  <c r="F27" i="4"/>
  <c r="E27" i="4"/>
  <c r="D27" i="4"/>
  <c r="C27" i="4"/>
  <c r="G27" i="4" s="1"/>
  <c r="K26" i="4"/>
  <c r="J26" i="4"/>
  <c r="J33" i="4" s="1"/>
  <c r="I26" i="4"/>
  <c r="F26" i="4"/>
  <c r="E26" i="4"/>
  <c r="D26" i="4"/>
  <c r="D33" i="4" s="1"/>
  <c r="C26" i="4"/>
  <c r="G26" i="4" s="1"/>
  <c r="F25" i="4"/>
  <c r="E25" i="4"/>
  <c r="D25" i="4"/>
  <c r="C25" i="4"/>
  <c r="L24" i="4"/>
  <c r="K24" i="4"/>
  <c r="J24" i="4"/>
  <c r="I24" i="4"/>
  <c r="F24" i="4"/>
  <c r="E24" i="4"/>
  <c r="D24" i="4"/>
  <c r="C24" i="4"/>
  <c r="C33" i="4" s="1"/>
  <c r="I22" i="4"/>
  <c r="E22" i="4"/>
  <c r="K20" i="4"/>
  <c r="J20" i="4"/>
  <c r="I20" i="4"/>
  <c r="L20" i="4" s="1"/>
  <c r="F20" i="4"/>
  <c r="E20" i="4"/>
  <c r="D20" i="4"/>
  <c r="C20" i="4"/>
  <c r="G20" i="4" s="1"/>
  <c r="K19" i="4"/>
  <c r="L19" i="4" s="1"/>
  <c r="J19" i="4"/>
  <c r="I19" i="4"/>
  <c r="F19" i="4"/>
  <c r="E19" i="4"/>
  <c r="D19" i="4"/>
  <c r="C19" i="4"/>
  <c r="G19" i="4" s="1"/>
  <c r="F18" i="4"/>
  <c r="E18" i="4"/>
  <c r="D18" i="4"/>
  <c r="C18" i="4"/>
  <c r="G18" i="4" s="1"/>
  <c r="K17" i="4"/>
  <c r="J17" i="4"/>
  <c r="I17" i="4"/>
  <c r="L17" i="4" s="1"/>
  <c r="F17" i="4"/>
  <c r="E17" i="4"/>
  <c r="D17" i="4"/>
  <c r="D22" i="4" s="1"/>
  <c r="C17" i="4"/>
  <c r="C22" i="4" s="1"/>
  <c r="K16" i="4"/>
  <c r="K22" i="4" s="1"/>
  <c r="J16" i="4"/>
  <c r="J22" i="4" s="1"/>
  <c r="I16" i="4"/>
  <c r="L16" i="4" s="1"/>
  <c r="F16" i="4"/>
  <c r="F22" i="4" s="1"/>
  <c r="E16" i="4"/>
  <c r="D16" i="4"/>
  <c r="C16" i="4"/>
  <c r="G16" i="4" s="1"/>
  <c r="I14" i="4"/>
  <c r="K13" i="4"/>
  <c r="J13" i="4"/>
  <c r="I13" i="4"/>
  <c r="L13" i="4" s="1"/>
  <c r="F13" i="4"/>
  <c r="E13" i="4"/>
  <c r="D13" i="4"/>
  <c r="C13" i="4"/>
  <c r="K12" i="4"/>
  <c r="J12" i="4"/>
  <c r="I12" i="4"/>
  <c r="L12" i="4" s="1"/>
  <c r="F12" i="4"/>
  <c r="E12" i="4"/>
  <c r="D12" i="4"/>
  <c r="C12" i="4"/>
  <c r="G12" i="4" s="1"/>
  <c r="K11" i="4"/>
  <c r="L11" i="4" s="1"/>
  <c r="J11" i="4"/>
  <c r="I11" i="4"/>
  <c r="F11" i="4"/>
  <c r="E11" i="4"/>
  <c r="D11" i="4"/>
  <c r="C11" i="4"/>
  <c r="G11" i="4" s="1"/>
  <c r="L10" i="4"/>
  <c r="K10" i="4"/>
  <c r="J10" i="4"/>
  <c r="I10" i="4"/>
  <c r="F10" i="4"/>
  <c r="E10" i="4"/>
  <c r="D10" i="4"/>
  <c r="C10" i="4"/>
  <c r="C14" i="4" s="1"/>
  <c r="K9" i="4"/>
  <c r="J9" i="4"/>
  <c r="I9" i="4"/>
  <c r="L9" i="4" s="1"/>
  <c r="F9" i="4"/>
  <c r="E9" i="4"/>
  <c r="D9" i="4"/>
  <c r="D14" i="4" s="1"/>
  <c r="C9" i="4"/>
  <c r="K8" i="4"/>
  <c r="K14" i="4" s="1"/>
  <c r="J8" i="4"/>
  <c r="I8" i="4"/>
  <c r="L8" i="4" s="1"/>
  <c r="L14" i="4" s="1"/>
  <c r="F8" i="4"/>
  <c r="F14" i="4" s="1"/>
  <c r="E8" i="4"/>
  <c r="D8" i="4"/>
  <c r="C8" i="4"/>
  <c r="G8" i="4" s="1"/>
  <c r="D100" i="4" l="1"/>
  <c r="L22" i="4"/>
  <c r="G24" i="4"/>
  <c r="K90" i="4"/>
  <c r="F99" i="4"/>
  <c r="J14" i="4"/>
  <c r="J100" i="4" s="1"/>
  <c r="G64" i="4"/>
  <c r="I99" i="4"/>
  <c r="L92" i="4"/>
  <c r="L99" i="4" s="1"/>
  <c r="G94" i="4"/>
  <c r="G99" i="4" s="1"/>
  <c r="M99" i="4" s="1"/>
  <c r="E14" i="4"/>
  <c r="G10" i="4"/>
  <c r="G29" i="4"/>
  <c r="L29" i="4"/>
  <c r="G32" i="4"/>
  <c r="G44" i="4"/>
  <c r="G47" i="4" s="1"/>
  <c r="G49" i="4"/>
  <c r="I62" i="4"/>
  <c r="G65" i="4"/>
  <c r="G66" i="4"/>
  <c r="G69" i="4"/>
  <c r="G70" i="4"/>
  <c r="C90" i="4"/>
  <c r="D99" i="4"/>
  <c r="L44" i="4"/>
  <c r="L47" i="4" s="1"/>
  <c r="K47" i="4"/>
  <c r="K100" i="4" s="1"/>
  <c r="L46" i="4"/>
  <c r="I47" i="4"/>
  <c r="K62" i="4"/>
  <c r="L49" i="4"/>
  <c r="L62" i="4" s="1"/>
  <c r="G25" i="4"/>
  <c r="I33" i="4"/>
  <c r="L26" i="4"/>
  <c r="F62" i="4"/>
  <c r="F100" i="4" s="1"/>
  <c r="G53" i="4"/>
  <c r="L74" i="4"/>
  <c r="L83" i="4" s="1"/>
  <c r="I83" i="4"/>
  <c r="G76" i="4"/>
  <c r="G83" i="4" s="1"/>
  <c r="M83" i="4" s="1"/>
  <c r="G9" i="4"/>
  <c r="G14" i="4" s="1"/>
  <c r="G13" i="4"/>
  <c r="F33" i="4"/>
  <c r="K33" i="4"/>
  <c r="G35" i="4"/>
  <c r="G42" i="4" s="1"/>
  <c r="L42" i="4"/>
  <c r="G38" i="4"/>
  <c r="D62" i="4"/>
  <c r="G58" i="4"/>
  <c r="G59" i="4"/>
  <c r="G61" i="4"/>
  <c r="E72" i="4"/>
  <c r="E83" i="4"/>
  <c r="G78" i="4"/>
  <c r="G79" i="4"/>
  <c r="G82" i="4"/>
  <c r="G85" i="4"/>
  <c r="G90" i="4" s="1"/>
  <c r="M90" i="4" s="1"/>
  <c r="C62" i="4"/>
  <c r="C100" i="4" s="1"/>
  <c r="C99" i="4"/>
  <c r="G17" i="4"/>
  <c r="G22" i="4" s="1"/>
  <c r="M22" i="4" s="1"/>
  <c r="M14" i="4" l="1"/>
  <c r="L100" i="4"/>
  <c r="M42" i="4"/>
  <c r="G33" i="4"/>
  <c r="G62" i="4"/>
  <c r="M62" i="4" s="1"/>
  <c r="E100" i="4"/>
  <c r="G72" i="4"/>
  <c r="M72" i="4" s="1"/>
  <c r="L33" i="4"/>
  <c r="M47" i="4"/>
  <c r="I100" i="4"/>
  <c r="M33" i="4" l="1"/>
  <c r="M100" i="4" s="1"/>
  <c r="G100" i="4"/>
</calcChain>
</file>

<file path=xl/sharedStrings.xml><?xml version="1.0" encoding="utf-8"?>
<sst xmlns="http://schemas.openxmlformats.org/spreadsheetml/2006/main" count="298" uniqueCount="172">
  <si>
    <t>Шифр</t>
  </si>
  <si>
    <t>Механіко-машинобудівний</t>
  </si>
  <si>
    <t>Маркетинг</t>
  </si>
  <si>
    <t>КОНТИНГЕНТ</t>
  </si>
  <si>
    <t>Менеджменту</t>
  </si>
  <si>
    <t>Інформаційних технологій</t>
  </si>
  <si>
    <t>ІНСТИТУТ ЕКОНОМІКИ</t>
  </si>
  <si>
    <t>Електротехнічний факультет</t>
  </si>
  <si>
    <t>Фінансово-економічний</t>
  </si>
  <si>
    <t>Всього</t>
  </si>
  <si>
    <t>ІНСТИТУТ ЕЛЕКТРОЕНЕРГЕТИКИ</t>
  </si>
  <si>
    <t>ВСЬОГО</t>
  </si>
  <si>
    <t>Філологія</t>
  </si>
  <si>
    <t>Гірництво</t>
  </si>
  <si>
    <t>Автомобільний транспорт</t>
  </si>
  <si>
    <t>Системний аналіз</t>
  </si>
  <si>
    <t>РАЗОМ</t>
  </si>
  <si>
    <t>Менеджмент</t>
  </si>
  <si>
    <t>ПЕРЕЛІК 2015</t>
  </si>
  <si>
    <t>Право</t>
  </si>
  <si>
    <t>011</t>
  </si>
  <si>
    <t>081</t>
  </si>
  <si>
    <t xml:space="preserve">184 </t>
  </si>
  <si>
    <t>Екологія</t>
  </si>
  <si>
    <t xml:space="preserve">101 </t>
  </si>
  <si>
    <t>Геодезія та землеустрій</t>
  </si>
  <si>
    <t xml:space="preserve">193 </t>
  </si>
  <si>
    <t>192</t>
  </si>
  <si>
    <t>Будівництво та цивільна інженерія</t>
  </si>
  <si>
    <t>Прикладна механіка</t>
  </si>
  <si>
    <t xml:space="preserve">131 </t>
  </si>
  <si>
    <t>Галузеве машинобудування</t>
  </si>
  <si>
    <t xml:space="preserve">133 </t>
  </si>
  <si>
    <t xml:space="preserve">274 </t>
  </si>
  <si>
    <t>Транспортні технології (на автомобільному транспорті)</t>
  </si>
  <si>
    <t>Філологія (германські мови та літератури (переклад включно))</t>
  </si>
  <si>
    <t>Електроенергетика, електротехніка та електромеханіка</t>
  </si>
  <si>
    <t xml:space="preserve">141 </t>
  </si>
  <si>
    <t>Метрологія та інформаційно-вимірювальна техніка</t>
  </si>
  <si>
    <t xml:space="preserve">152 </t>
  </si>
  <si>
    <t xml:space="preserve">124 </t>
  </si>
  <si>
    <t xml:space="preserve">122 </t>
  </si>
  <si>
    <t>Інженерія програмного забезпечення</t>
  </si>
  <si>
    <t xml:space="preserve">121 </t>
  </si>
  <si>
    <t>Автоматизація та комп’ютерно-інтегровані технології</t>
  </si>
  <si>
    <t xml:space="preserve">151 </t>
  </si>
  <si>
    <t>Комп’ютерна інженерія</t>
  </si>
  <si>
    <t xml:space="preserve">123 </t>
  </si>
  <si>
    <t>Телекомунікації та радіотехніка</t>
  </si>
  <si>
    <t xml:space="preserve">172 </t>
  </si>
  <si>
    <t>Кібербезпека</t>
  </si>
  <si>
    <t xml:space="preserve">125 </t>
  </si>
  <si>
    <t>Науки про Землю</t>
  </si>
  <si>
    <t xml:space="preserve">103 </t>
  </si>
  <si>
    <t>075</t>
  </si>
  <si>
    <t>Економіка</t>
  </si>
  <si>
    <t xml:space="preserve">051 </t>
  </si>
  <si>
    <t>073</t>
  </si>
  <si>
    <t>1 курс БАКАЛАВРИ</t>
  </si>
  <si>
    <t>1 курс  МАГІСТРИ</t>
  </si>
  <si>
    <t>2 курс  МАГІСТРИ</t>
  </si>
  <si>
    <t>071</t>
  </si>
  <si>
    <t>072</t>
  </si>
  <si>
    <t>Облік і оподаткування</t>
  </si>
  <si>
    <t>Фінанси, банківська справа та страхування</t>
  </si>
  <si>
    <t>2 курс БАКАЛАВРИ</t>
  </si>
  <si>
    <t>185</t>
  </si>
  <si>
    <t>Нафтогазова інженерія та технології</t>
  </si>
  <si>
    <t>263</t>
  </si>
  <si>
    <t>Цивільна безпека</t>
  </si>
  <si>
    <t>Технологія захисту навколишнього середовища</t>
  </si>
  <si>
    <t>183</t>
  </si>
  <si>
    <t>076</t>
  </si>
  <si>
    <t>Підприємництво, торгівля та біржова діяльність</t>
  </si>
  <si>
    <t>Інформаційні системи та технології</t>
  </si>
  <si>
    <t>033</t>
  </si>
  <si>
    <t>052</t>
  </si>
  <si>
    <t>Філософія</t>
  </si>
  <si>
    <t>Політологія</t>
  </si>
  <si>
    <t>Комп’ютерні науки</t>
  </si>
  <si>
    <t>035</t>
  </si>
  <si>
    <t>184</t>
  </si>
  <si>
    <t>275</t>
  </si>
  <si>
    <t>Навчально-науковий інститут гуманітарних і соціальних наук</t>
  </si>
  <si>
    <t>Публічне управління та адміністрування</t>
  </si>
  <si>
    <t>3 курс БАКАЛАВРИ</t>
  </si>
  <si>
    <t>Туризм</t>
  </si>
  <si>
    <t>242</t>
  </si>
  <si>
    <t>Матеріалознавство</t>
  </si>
  <si>
    <t>132</t>
  </si>
  <si>
    <t>Хімічні технології та інженерія</t>
  </si>
  <si>
    <t>Біологія</t>
  </si>
  <si>
    <t>091</t>
  </si>
  <si>
    <t>032</t>
  </si>
  <si>
    <t>Історія та археологія</t>
  </si>
  <si>
    <t>291</t>
  </si>
  <si>
    <t>Міжнародні відносини, суспільні комунікації та регіональні студії</t>
  </si>
  <si>
    <t>281</t>
  </si>
  <si>
    <t>161</t>
  </si>
  <si>
    <t>Всього по факультету</t>
  </si>
  <si>
    <t>4 курс БАКАЛАВРИ</t>
  </si>
  <si>
    <t>Професійна освіта</t>
  </si>
  <si>
    <t>015</t>
  </si>
  <si>
    <t>034</t>
  </si>
  <si>
    <t>Культурологія</t>
  </si>
  <si>
    <t>Міжнародні економічні відносини</t>
  </si>
  <si>
    <t>292</t>
  </si>
  <si>
    <t>Навчально-науковий інститут природокористування</t>
  </si>
  <si>
    <t>ВСЬОГО БАКАЛАВР</t>
  </si>
  <si>
    <t>ВСЬОГО МАГІСТР</t>
  </si>
  <si>
    <t>Освітні, педагогічні науки</t>
  </si>
  <si>
    <t>Всього по інституту</t>
  </si>
  <si>
    <t>Природничих наук та технологій</t>
  </si>
  <si>
    <t>ННІ державного управління</t>
  </si>
  <si>
    <t>Факультет архітектури, будівництва та землеустрою</t>
  </si>
  <si>
    <t>Прикладна математика</t>
  </si>
  <si>
    <t>113</t>
  </si>
  <si>
    <t>061</t>
  </si>
  <si>
    <t>194</t>
  </si>
  <si>
    <t>231</t>
  </si>
  <si>
    <t>Соціальна робота</t>
  </si>
  <si>
    <t>014</t>
  </si>
  <si>
    <t>Середня освіта</t>
  </si>
  <si>
    <t>Гідротехнічне будівництво, водна інженерія та водні технології</t>
  </si>
  <si>
    <t>Журналістика</t>
  </si>
  <si>
    <t>студентів денного факультету  НТУ "Дніпровська політехніка"</t>
  </si>
  <si>
    <t>на 1 січня 2023</t>
  </si>
  <si>
    <t>1 курс  МАГІСТРИ (науковці)</t>
  </si>
  <si>
    <t>2 курс  МАГІСТРИ (науковці)</t>
  </si>
  <si>
    <t>студентів заочного факультету  НТУ "Дніпровська політехніка"</t>
  </si>
  <si>
    <t>за грудень 2022 р.</t>
  </si>
  <si>
    <t>Разом</t>
  </si>
  <si>
    <t>Спеціальність</t>
  </si>
  <si>
    <t>1 курс</t>
  </si>
  <si>
    <t>2 курс</t>
  </si>
  <si>
    <t>3 курс</t>
  </si>
  <si>
    <t>4 курс</t>
  </si>
  <si>
    <t>1 курс   науковець</t>
  </si>
  <si>
    <t>ННІГСН  /  Юридичний факультет</t>
  </si>
  <si>
    <t>Філологія / Українська  Мова</t>
  </si>
  <si>
    <t>разом</t>
  </si>
  <si>
    <t>Інститут електроенергетики / Електротехнічний факультет</t>
  </si>
  <si>
    <t xml:space="preserve">Філологія </t>
  </si>
  <si>
    <t xml:space="preserve">Електроенергетіка, електротехніка та електромеханіка </t>
  </si>
  <si>
    <t/>
  </si>
  <si>
    <t>(в т.ч. скороченики)</t>
  </si>
  <si>
    <t>Автоматизація та комп'ютерно-інтегровані технології</t>
  </si>
  <si>
    <t>Фінансово-економічний факультет</t>
  </si>
  <si>
    <t>051</t>
  </si>
  <si>
    <t xml:space="preserve">Фінанси,банківська справа та страхування </t>
  </si>
  <si>
    <t>Факультет   менеджменту</t>
  </si>
  <si>
    <t xml:space="preserve">Менеджмент </t>
  </si>
  <si>
    <t>Публічне управлінная та адміністрування</t>
  </si>
  <si>
    <t>ННІДУ</t>
  </si>
  <si>
    <t>Соціальні робота</t>
  </si>
  <si>
    <t>Факультет інформаційних технологій</t>
  </si>
  <si>
    <t xml:space="preserve">Інженерія програмного забезпечення </t>
  </si>
  <si>
    <t>Комп'ютерні науки</t>
  </si>
  <si>
    <t xml:space="preserve">Комп'ютерна інженерія </t>
  </si>
  <si>
    <t xml:space="preserve"> Кібербезпека  </t>
  </si>
  <si>
    <t>Механіко-машинобудівний факультет</t>
  </si>
  <si>
    <t xml:space="preserve">Прикладна механіка </t>
  </si>
  <si>
    <t>Транспортні технології</t>
  </si>
  <si>
    <t>ННІП / Гірничий факультет</t>
  </si>
  <si>
    <t>Технології захисту навколишнього середовища</t>
  </si>
  <si>
    <t>ФАБЗУ/Факультет будівництва</t>
  </si>
  <si>
    <t xml:space="preserve">Геодезія та землеустрій </t>
  </si>
  <si>
    <t xml:space="preserve">ФПНТ/Геологорозвідувальний факультет </t>
  </si>
  <si>
    <t xml:space="preserve">Нафтогазова інженерія та технології </t>
  </si>
  <si>
    <t xml:space="preserve">Разом по університету </t>
  </si>
  <si>
    <t>разом в т.ч. скорочеників</t>
  </si>
  <si>
    <t>Іноземці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</si>
</sst>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26" x14ac:knownFonts="1">
    <font>
      <sz val="10"/>
      <name val="Arial Cyr"/>
      <charset val="204"/>
    </font>
    <font>
      <b/>
      <sz val="11"/>
      <name val="Arial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i/>
      <sz val="14"/>
      <name val="Arial"/>
      <family val="2"/>
      <charset val="204"/>
    </font>
    <font>
      <i/>
      <sz val="12"/>
      <name val="Arial"/>
      <family val="2"/>
      <charset val="204"/>
    </font>
    <font>
      <sz val="14"/>
      <name val="Arial"/>
      <family val="2"/>
      <charset val="204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i/>
      <sz val="16"/>
      <name val="Arial"/>
      <family val="2"/>
      <charset val="204"/>
    </font>
    <font>
      <u/>
      <sz val="14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2"/>
      <color indexed="8"/>
      <name val="Arial"/>
      <family val="2"/>
      <charset val="204"/>
    </font>
    <font>
      <b/>
      <i/>
      <sz val="16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u/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u/>
      <sz val="12"/>
      <name val="Arial"/>
      <family val="2"/>
      <charset val="204"/>
    </font>
    <font>
      <b/>
      <u/>
      <sz val="14"/>
      <name val="Arial"/>
      <family val="2"/>
      <charset val="204"/>
    </font>
    <font>
      <b/>
      <i/>
      <u/>
      <sz val="12"/>
      <name val="Arial"/>
      <family val="2"/>
      <charset val="204"/>
    </font>
    <font>
      <b/>
      <u/>
      <sz val="12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4" fillId="0" borderId="0"/>
    <xf numFmtId="0" fontId="3" fillId="0" borderId="0"/>
    <xf numFmtId="164" fontId="3" fillId="0" borderId="0" applyFont="0" applyFill="0" applyBorder="0" applyAlignment="0" applyProtection="0"/>
    <xf numFmtId="0" fontId="13" fillId="0" borderId="0"/>
  </cellStyleXfs>
  <cellXfs count="13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shrinkToFi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" fontId="2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49" fontId="4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shrinkToFit="1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" fontId="8" fillId="0" borderId="2" xfId="0" applyNumberFormat="1" applyFont="1" applyBorder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5" fillId="0" borderId="0" xfId="1" applyFont="1"/>
    <xf numFmtId="0" fontId="9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17" fillId="0" borderId="10" xfId="1" applyFont="1" applyBorder="1" applyAlignment="1">
      <alignment horizontal="right" vertical="center" wrapText="1"/>
    </xf>
    <xf numFmtId="0" fontId="4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textRotation="90" wrapText="1"/>
    </xf>
    <xf numFmtId="0" fontId="4" fillId="0" borderId="2" xfId="2" applyFont="1" applyBorder="1" applyAlignment="1">
      <alignment horizontal="center" vertical="center" textRotation="90" wrapText="1"/>
    </xf>
    <xf numFmtId="0" fontId="17" fillId="0" borderId="2" xfId="2" applyFont="1" applyBorder="1" applyAlignment="1">
      <alignment horizontal="center" vertical="center" textRotation="90" wrapText="1"/>
    </xf>
    <xf numFmtId="49" fontId="4" fillId="0" borderId="2" xfId="2" applyNumberFormat="1" applyFont="1" applyBorder="1" applyAlignment="1">
      <alignment horizontal="center" vertical="center" textRotation="90" wrapText="1"/>
    </xf>
    <xf numFmtId="0" fontId="18" fillId="0" borderId="2" xfId="2" applyFont="1" applyBorder="1" applyAlignment="1">
      <alignment horizontal="center" vertical="center" textRotation="90" wrapText="1"/>
    </xf>
    <xf numFmtId="0" fontId="18" fillId="0" borderId="2" xfId="1" applyFont="1" applyBorder="1" applyAlignment="1">
      <alignment horizontal="center" vertical="center" textRotation="90"/>
    </xf>
    <xf numFmtId="0" fontId="19" fillId="2" borderId="9" xfId="2" applyFont="1" applyFill="1" applyBorder="1" applyAlignment="1">
      <alignment horizontal="center" vertical="center" wrapText="1"/>
    </xf>
    <xf numFmtId="0" fontId="19" fillId="2" borderId="7" xfId="2" applyFont="1" applyFill="1" applyBorder="1" applyAlignment="1">
      <alignment horizontal="center" vertical="center" wrapText="1"/>
    </xf>
    <xf numFmtId="0" fontId="19" fillId="2" borderId="3" xfId="2" applyFont="1" applyFill="1" applyBorder="1" applyAlignment="1">
      <alignment horizontal="center" vertical="center" wrapText="1"/>
    </xf>
    <xf numFmtId="0" fontId="17" fillId="0" borderId="2" xfId="2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/>
    </xf>
    <xf numFmtId="0" fontId="17" fillId="0" borderId="2" xfId="2" applyFont="1" applyBorder="1" applyAlignment="1">
      <alignment horizontal="center" vertical="center" wrapText="1"/>
    </xf>
    <xf numFmtId="49" fontId="7" fillId="0" borderId="2" xfId="2" applyNumberFormat="1" applyFont="1" applyBorder="1" applyAlignment="1">
      <alignment horizontal="center" vertical="center"/>
    </xf>
    <xf numFmtId="0" fontId="18" fillId="0" borderId="2" xfId="1" applyFont="1" applyBorder="1"/>
    <xf numFmtId="164" fontId="17" fillId="0" borderId="2" xfId="3" applyFont="1" applyFill="1" applyBorder="1" applyAlignment="1">
      <alignment horizontal="left" vertical="center" wrapText="1"/>
    </xf>
    <xf numFmtId="0" fontId="7" fillId="0" borderId="2" xfId="2" applyFont="1" applyBorder="1"/>
    <xf numFmtId="0" fontId="4" fillId="0" borderId="2" xfId="2" applyFont="1" applyBorder="1" applyAlignment="1">
      <alignment horizontal="right" vertical="center" wrapText="1"/>
    </xf>
    <xf numFmtId="0" fontId="7" fillId="0" borderId="2" xfId="2" applyFont="1" applyBorder="1" applyAlignment="1">
      <alignment horizontal="center" vertical="center" wrapText="1"/>
    </xf>
    <xf numFmtId="0" fontId="17" fillId="0" borderId="2" xfId="2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 wrapText="1"/>
    </xf>
    <xf numFmtId="0" fontId="15" fillId="0" borderId="0" xfId="1" quotePrefix="1" applyFont="1"/>
    <xf numFmtId="0" fontId="7" fillId="0" borderId="2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center" vertical="center"/>
    </xf>
    <xf numFmtId="0" fontId="17" fillId="0" borderId="2" xfId="2" applyFont="1" applyBorder="1" applyAlignment="1">
      <alignment vertical="center" wrapText="1"/>
    </xf>
    <xf numFmtId="0" fontId="17" fillId="0" borderId="2" xfId="1" applyFont="1" applyBorder="1" applyAlignment="1">
      <alignment vertical="top" wrapText="1"/>
    </xf>
    <xf numFmtId="49" fontId="4" fillId="0" borderId="2" xfId="2" applyNumberFormat="1" applyFont="1" applyBorder="1" applyAlignment="1">
      <alignment horizontal="center" vertical="center"/>
    </xf>
    <xf numFmtId="0" fontId="7" fillId="0" borderId="2" xfId="2" applyFont="1" applyBorder="1" applyAlignment="1">
      <alignment horizontal="right" vertical="center" wrapText="1"/>
    </xf>
    <xf numFmtId="0" fontId="17" fillId="0" borderId="2" xfId="2" applyFont="1" applyBorder="1" applyAlignment="1">
      <alignment horizontal="justify" vertical="center" wrapText="1"/>
    </xf>
    <xf numFmtId="49" fontId="17" fillId="0" borderId="2" xfId="2" applyNumberFormat="1" applyFont="1" applyBorder="1" applyAlignment="1">
      <alignment horizontal="left" vertical="center" wrapText="1"/>
    </xf>
    <xf numFmtId="0" fontId="17" fillId="0" borderId="2" xfId="4" applyFont="1" applyBorder="1"/>
    <xf numFmtId="0" fontId="20" fillId="0" borderId="2" xfId="2" applyFont="1" applyBorder="1" applyAlignment="1">
      <alignment horizontal="right" vertical="center" wrapText="1"/>
    </xf>
    <xf numFmtId="0" fontId="17" fillId="3" borderId="2" xfId="2" applyFont="1" applyFill="1" applyBorder="1" applyAlignment="1">
      <alignment horizontal="right" vertical="center" wrapText="1"/>
    </xf>
    <xf numFmtId="0" fontId="19" fillId="3" borderId="2" xfId="2" applyFont="1" applyFill="1" applyBorder="1" applyAlignment="1">
      <alignment horizontal="center" vertical="center" wrapText="1"/>
    </xf>
    <xf numFmtId="0" fontId="21" fillId="3" borderId="2" xfId="2" applyFont="1" applyFill="1" applyBorder="1" applyAlignment="1">
      <alignment horizontal="center" vertical="center" wrapText="1"/>
    </xf>
    <xf numFmtId="0" fontId="22" fillId="3" borderId="2" xfId="2" applyFont="1" applyFill="1" applyBorder="1" applyAlignment="1">
      <alignment horizontal="center" vertical="center" wrapText="1"/>
    </xf>
    <xf numFmtId="0" fontId="23" fillId="0" borderId="2" xfId="2" applyFont="1" applyBorder="1" applyAlignment="1">
      <alignment horizontal="center" vertical="center"/>
    </xf>
    <xf numFmtId="0" fontId="17" fillId="0" borderId="15" xfId="2" applyFont="1" applyBorder="1" applyAlignment="1">
      <alignment horizontal="center" vertical="center" wrapText="1"/>
    </xf>
    <xf numFmtId="0" fontId="17" fillId="0" borderId="8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justify" vertical="center" wrapText="1"/>
    </xf>
    <xf numFmtId="0" fontId="24" fillId="0" borderId="2" xfId="1" applyFont="1" applyBorder="1" applyAlignment="1">
      <alignment horizontal="center" vertical="center"/>
    </xf>
    <xf numFmtId="0" fontId="15" fillId="0" borderId="0" xfId="1" applyFont="1" applyAlignment="1">
      <alignment horizontal="center"/>
    </xf>
    <xf numFmtId="0" fontId="15" fillId="0" borderId="2" xfId="1" applyFont="1" applyBorder="1" applyAlignment="1">
      <alignment horizontal="left" vertical="center"/>
    </xf>
    <xf numFmtId="49" fontId="25" fillId="0" borderId="2" xfId="1" applyNumberFormat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0" fontId="25" fillId="0" borderId="2" xfId="1" applyFont="1" applyBorder="1" applyAlignment="1">
      <alignment horizontal="center" vertical="center"/>
    </xf>
    <xf numFmtId="0" fontId="24" fillId="3" borderId="2" xfId="1" applyFont="1" applyFill="1" applyBorder="1" applyAlignment="1">
      <alignment horizontal="center" vertical="center"/>
    </xf>
    <xf numFmtId="0" fontId="25" fillId="0" borderId="0" xfId="1" applyFont="1"/>
    <xf numFmtId="0" fontId="18" fillId="0" borderId="0" xfId="1" applyFont="1"/>
  </cellXfs>
  <cellStyles count="5">
    <cellStyle name="Денежный_ИЗО на 1 листопада 2020 " xfId="3" xr:uid="{05521152-514B-497B-A273-C027870BF4C9}"/>
    <cellStyle name="Обычный" xfId="0" builtinId="0"/>
    <cellStyle name="Обычный 2" xfId="1" xr:uid="{E2F8420B-8B08-485D-BC92-98958D16FA19}"/>
    <cellStyle name="Обычный 2 2" xfId="4" xr:uid="{A12D1858-8354-4F39-AAC1-D064398E5098}"/>
    <cellStyle name="Обычный_ИЗО на 1 листопада 2020 " xfId="2" xr:uid="{FDF9C7EA-C8B9-4069-843A-8EDCC76340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1050;&#1054;&#1053;&#1058;&#1048;&#1053;&#1043;&#1045;&#1053;&#1058;\&#1050;&#1054;&#1053;&#1058;&#1048;&#1053;&#1043;&#1045;&#1053;&#1058;%20&#1047;&#1040;&#1054;&#1063;&#1053;&#1048;&#1050;&#1054;&#1042;\&#1050;&#1054;&#1053;&#1058;&#1048;&#1053;&#1043;&#1045;&#1053;&#1058;\&#1050;&#1086;&#1085;&#1090;&#1080;&#1085;&#1075;&#1077;&#1085;&#1090;%202022\&#1050;&#1086;&#1085;&#1090;&#1080;&#1085;&#1075;&#1077;&#1085;&#1090;%20&#1047;&#1060;_&#1085;&#1072;_01.01.23.xlsx" TargetMode="External"/><Relationship Id="rId1" Type="http://schemas.openxmlformats.org/officeDocument/2006/relationships/externalLinkPath" Target="file:///D:\&#1050;&#1054;&#1053;&#1058;&#1048;&#1053;&#1043;&#1045;&#1053;&#1058;\&#1050;&#1054;&#1053;&#1058;&#1048;&#1053;&#1043;&#1045;&#1053;&#1058;%20&#1047;&#1040;&#1054;&#1063;&#1053;&#1048;&#1050;&#1054;&#1042;\&#1050;&#1054;&#1053;&#1058;&#1048;&#1053;&#1043;&#1045;&#1053;&#1058;\&#1050;&#1086;&#1085;&#1090;&#1080;&#1085;&#1075;&#1077;&#1085;&#1090;%202022\&#1050;&#1086;&#1085;&#1090;&#1080;&#1085;&#1075;&#1077;&#1085;&#1090;%20&#1047;&#1060;_&#1085;&#1072;_01.01.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Бюджет"/>
      <sheetName val="Контракт"/>
      <sheetName val="Разом"/>
      <sheetName val="скороченики Б"/>
      <sheetName val="скороченики К"/>
      <sheetName val="скороченики разом"/>
    </sheetNames>
    <sheetDataSet>
      <sheetData sheetId="0">
        <row r="9">
          <cell r="D9">
            <v>0</v>
          </cell>
          <cell r="E9">
            <v>1</v>
          </cell>
          <cell r="F9">
            <v>0</v>
          </cell>
        </row>
        <row r="10">
          <cell r="C10">
            <v>1</v>
          </cell>
          <cell r="D10">
            <v>0</v>
          </cell>
        </row>
        <row r="14">
          <cell r="E14">
            <v>1</v>
          </cell>
        </row>
        <row r="15">
          <cell r="C15">
            <v>5</v>
          </cell>
          <cell r="D15">
            <v>4</v>
          </cell>
          <cell r="E15">
            <v>2</v>
          </cell>
        </row>
        <row r="16">
          <cell r="C16">
            <v>4</v>
          </cell>
          <cell r="D16">
            <v>2</v>
          </cell>
          <cell r="E16">
            <v>1</v>
          </cell>
        </row>
        <row r="18">
          <cell r="D18">
            <v>1</v>
          </cell>
        </row>
        <row r="24">
          <cell r="F24">
            <v>2</v>
          </cell>
        </row>
        <row r="26">
          <cell r="C26">
            <v>1</v>
          </cell>
          <cell r="E26">
            <v>0</v>
          </cell>
          <cell r="F26">
            <v>1</v>
          </cell>
        </row>
        <row r="27">
          <cell r="E27">
            <v>0</v>
          </cell>
          <cell r="F27">
            <v>1</v>
          </cell>
        </row>
        <row r="29">
          <cell r="E29">
            <v>0</v>
          </cell>
          <cell r="F29">
            <v>2</v>
          </cell>
        </row>
        <row r="33">
          <cell r="C33">
            <v>1</v>
          </cell>
          <cell r="E33">
            <v>3</v>
          </cell>
        </row>
        <row r="35">
          <cell r="C35">
            <v>1</v>
          </cell>
          <cell r="D35">
            <v>1</v>
          </cell>
          <cell r="E35">
            <v>1</v>
          </cell>
          <cell r="F35">
            <v>5</v>
          </cell>
        </row>
        <row r="44">
          <cell r="C44" t="str">
            <v>0</v>
          </cell>
          <cell r="D44">
            <v>0</v>
          </cell>
          <cell r="E44">
            <v>0</v>
          </cell>
          <cell r="F44">
            <v>0</v>
          </cell>
        </row>
        <row r="46">
          <cell r="C46">
            <v>7</v>
          </cell>
          <cell r="D46">
            <v>5</v>
          </cell>
          <cell r="E46">
            <v>4</v>
          </cell>
          <cell r="F46">
            <v>5</v>
          </cell>
        </row>
        <row r="48">
          <cell r="C48">
            <v>5</v>
          </cell>
          <cell r="D48">
            <v>4</v>
          </cell>
          <cell r="E48">
            <v>4</v>
          </cell>
          <cell r="F48">
            <v>3</v>
          </cell>
        </row>
        <row r="50">
          <cell r="C50">
            <v>3</v>
          </cell>
          <cell r="D50">
            <v>3</v>
          </cell>
          <cell r="E50">
            <v>3</v>
          </cell>
          <cell r="F50">
            <v>2</v>
          </cell>
        </row>
        <row r="52">
          <cell r="C52">
            <v>0</v>
          </cell>
        </row>
        <row r="54">
          <cell r="D54">
            <v>0</v>
          </cell>
          <cell r="E54">
            <v>1</v>
          </cell>
          <cell r="F54">
            <v>1</v>
          </cell>
        </row>
        <row r="56">
          <cell r="C56">
            <v>4</v>
          </cell>
          <cell r="D56">
            <v>6</v>
          </cell>
          <cell r="E56">
            <v>1</v>
          </cell>
        </row>
        <row r="57">
          <cell r="C57">
            <v>1</v>
          </cell>
          <cell r="D57">
            <v>1</v>
          </cell>
        </row>
        <row r="61">
          <cell r="C61">
            <v>1</v>
          </cell>
          <cell r="D61">
            <v>0</v>
          </cell>
          <cell r="E61">
            <v>0</v>
          </cell>
          <cell r="F61">
            <v>1</v>
          </cell>
        </row>
        <row r="63">
          <cell r="C63">
            <v>3</v>
          </cell>
          <cell r="D63">
            <v>2</v>
          </cell>
        </row>
        <row r="65">
          <cell r="C65">
            <v>3</v>
          </cell>
          <cell r="D65">
            <v>2</v>
          </cell>
          <cell r="E65">
            <v>2</v>
          </cell>
          <cell r="F65">
            <v>1</v>
          </cell>
        </row>
        <row r="66">
          <cell r="C66">
            <v>2</v>
          </cell>
          <cell r="D66">
            <v>1</v>
          </cell>
        </row>
        <row r="67">
          <cell r="C67">
            <v>1</v>
          </cell>
          <cell r="F67">
            <v>0</v>
          </cell>
        </row>
        <row r="71">
          <cell r="C71">
            <v>3</v>
          </cell>
          <cell r="D71">
            <v>2</v>
          </cell>
          <cell r="E71">
            <v>1</v>
          </cell>
        </row>
        <row r="74">
          <cell r="C74">
            <v>1</v>
          </cell>
          <cell r="D74">
            <v>1</v>
          </cell>
          <cell r="E74">
            <v>0</v>
          </cell>
          <cell r="F74">
            <v>3</v>
          </cell>
        </row>
        <row r="76">
          <cell r="C76">
            <v>2</v>
          </cell>
          <cell r="D76">
            <v>4</v>
          </cell>
          <cell r="E76">
            <v>7</v>
          </cell>
          <cell r="F76">
            <v>3</v>
          </cell>
        </row>
        <row r="77">
          <cell r="C77">
            <v>2</v>
          </cell>
          <cell r="D77">
            <v>3</v>
          </cell>
          <cell r="E77">
            <v>2</v>
          </cell>
        </row>
        <row r="82">
          <cell r="C82">
            <v>3</v>
          </cell>
          <cell r="D82">
            <v>1</v>
          </cell>
        </row>
        <row r="84">
          <cell r="C84">
            <v>1</v>
          </cell>
          <cell r="D84">
            <v>0</v>
          </cell>
          <cell r="E84">
            <v>0</v>
          </cell>
        </row>
        <row r="85">
          <cell r="D85">
            <v>1</v>
          </cell>
          <cell r="E85">
            <v>1</v>
          </cell>
          <cell r="F85">
            <v>1</v>
          </cell>
        </row>
        <row r="89">
          <cell r="C89">
            <v>1</v>
          </cell>
          <cell r="D89">
            <v>1</v>
          </cell>
          <cell r="E89">
            <v>1</v>
          </cell>
          <cell r="F89">
            <v>0</v>
          </cell>
        </row>
        <row r="90">
          <cell r="C90">
            <v>0</v>
          </cell>
        </row>
        <row r="91">
          <cell r="C91">
            <v>1</v>
          </cell>
        </row>
        <row r="92">
          <cell r="C92">
            <v>0</v>
          </cell>
        </row>
        <row r="93">
          <cell r="C93">
            <v>0</v>
          </cell>
          <cell r="F93">
            <v>0</v>
          </cell>
        </row>
        <row r="94">
          <cell r="C94">
            <v>2</v>
          </cell>
          <cell r="D94">
            <v>4</v>
          </cell>
          <cell r="E94">
            <v>3</v>
          </cell>
          <cell r="F94">
            <v>0</v>
          </cell>
        </row>
        <row r="98">
          <cell r="C98">
            <v>8</v>
          </cell>
          <cell r="D98">
            <v>6</v>
          </cell>
          <cell r="E98">
            <v>3</v>
          </cell>
          <cell r="F98">
            <v>0</v>
          </cell>
          <cell r="G98">
            <v>17</v>
          </cell>
        </row>
      </sheetData>
      <sheetData sheetId="1">
        <row r="8">
          <cell r="I8">
            <v>0</v>
          </cell>
          <cell r="J8">
            <v>0</v>
          </cell>
          <cell r="K8">
            <v>0</v>
          </cell>
        </row>
        <row r="9">
          <cell r="C9">
            <v>6</v>
          </cell>
          <cell r="D9">
            <v>0</v>
          </cell>
          <cell r="E9">
            <v>5</v>
          </cell>
          <cell r="I9">
            <v>0</v>
          </cell>
          <cell r="J9">
            <v>0</v>
          </cell>
          <cell r="K9">
            <v>0</v>
          </cell>
        </row>
        <row r="10">
          <cell r="C10">
            <v>13</v>
          </cell>
          <cell r="D10">
            <v>2</v>
          </cell>
          <cell r="E10">
            <v>8</v>
          </cell>
          <cell r="F10">
            <v>8</v>
          </cell>
          <cell r="I10">
            <v>17</v>
          </cell>
          <cell r="J10">
            <v>0</v>
          </cell>
          <cell r="K10">
            <v>0</v>
          </cell>
        </row>
        <row r="11">
          <cell r="I11">
            <v>2</v>
          </cell>
          <cell r="J11">
            <v>0</v>
          </cell>
          <cell r="K11">
            <v>0</v>
          </cell>
        </row>
        <row r="12">
          <cell r="C12">
            <v>7</v>
          </cell>
          <cell r="D12">
            <v>22</v>
          </cell>
          <cell r="E12">
            <v>39</v>
          </cell>
          <cell r="F12">
            <v>28</v>
          </cell>
          <cell r="I12">
            <v>51</v>
          </cell>
          <cell r="J12">
            <v>0</v>
          </cell>
          <cell r="K12">
            <v>0</v>
          </cell>
        </row>
        <row r="13">
          <cell r="I13">
            <v>25</v>
          </cell>
          <cell r="J13">
            <v>0</v>
          </cell>
          <cell r="K13">
            <v>0</v>
          </cell>
        </row>
        <row r="16">
          <cell r="C16">
            <v>7</v>
          </cell>
          <cell r="D16">
            <v>27</v>
          </cell>
          <cell r="E16">
            <v>8</v>
          </cell>
          <cell r="F16">
            <v>7</v>
          </cell>
          <cell r="I16">
            <v>22</v>
          </cell>
          <cell r="J16">
            <v>0</v>
          </cell>
          <cell r="K16">
            <v>0</v>
          </cell>
        </row>
        <row r="17">
          <cell r="C17">
            <v>12</v>
          </cell>
          <cell r="D17">
            <v>10</v>
          </cell>
          <cell r="E17">
            <v>6</v>
          </cell>
          <cell r="F17">
            <v>2</v>
          </cell>
          <cell r="I17">
            <v>12</v>
          </cell>
          <cell r="J17">
            <v>0</v>
          </cell>
          <cell r="K17">
            <v>0</v>
          </cell>
        </row>
        <row r="18">
          <cell r="C18">
            <v>3</v>
          </cell>
          <cell r="D18">
            <v>9</v>
          </cell>
          <cell r="E18">
            <v>5</v>
          </cell>
        </row>
        <row r="19">
          <cell r="I19">
            <v>0</v>
          </cell>
          <cell r="J19">
            <v>0</v>
          </cell>
          <cell r="K19">
            <v>0</v>
          </cell>
        </row>
        <row r="20">
          <cell r="C20">
            <v>3</v>
          </cell>
          <cell r="D20">
            <v>0</v>
          </cell>
          <cell r="E20">
            <v>2</v>
          </cell>
          <cell r="F20">
            <v>1</v>
          </cell>
          <cell r="I20">
            <v>2</v>
          </cell>
          <cell r="J20">
            <v>0</v>
          </cell>
          <cell r="K20">
            <v>0</v>
          </cell>
        </row>
        <row r="24">
          <cell r="C24">
            <v>1</v>
          </cell>
          <cell r="D24">
            <v>3</v>
          </cell>
          <cell r="E24">
            <v>11</v>
          </cell>
          <cell r="F24">
            <v>5</v>
          </cell>
          <cell r="I24">
            <v>6</v>
          </cell>
          <cell r="J24">
            <v>0</v>
          </cell>
          <cell r="K24">
            <v>0</v>
          </cell>
        </row>
        <row r="25">
          <cell r="E25">
            <v>1</v>
          </cell>
        </row>
        <row r="26">
          <cell r="C26">
            <v>4</v>
          </cell>
          <cell r="D26">
            <v>8</v>
          </cell>
          <cell r="E26">
            <v>24</v>
          </cell>
          <cell r="F26">
            <v>8</v>
          </cell>
          <cell r="I26">
            <v>18</v>
          </cell>
          <cell r="J26">
            <v>0</v>
          </cell>
          <cell r="K26">
            <v>0</v>
          </cell>
        </row>
        <row r="27">
          <cell r="E27">
            <v>7</v>
          </cell>
        </row>
        <row r="28">
          <cell r="C28">
            <v>6</v>
          </cell>
          <cell r="D28">
            <v>0</v>
          </cell>
          <cell r="E28">
            <v>9</v>
          </cell>
          <cell r="F28">
            <v>2</v>
          </cell>
          <cell r="I28">
            <v>6</v>
          </cell>
          <cell r="J28">
            <v>0</v>
          </cell>
          <cell r="K28">
            <v>0</v>
          </cell>
        </row>
        <row r="29">
          <cell r="C29">
            <v>15</v>
          </cell>
          <cell r="D29">
            <v>8</v>
          </cell>
          <cell r="E29">
            <v>19</v>
          </cell>
          <cell r="F29">
            <v>9</v>
          </cell>
          <cell r="I29">
            <v>9</v>
          </cell>
          <cell r="J29">
            <v>0</v>
          </cell>
          <cell r="K29">
            <v>1</v>
          </cell>
        </row>
        <row r="30">
          <cell r="E30">
            <v>3</v>
          </cell>
        </row>
        <row r="31">
          <cell r="C31">
            <v>2</v>
          </cell>
          <cell r="D31">
            <v>8</v>
          </cell>
          <cell r="E31">
            <v>7</v>
          </cell>
          <cell r="F31">
            <v>0</v>
          </cell>
          <cell r="I31">
            <v>5</v>
          </cell>
          <cell r="J31">
            <v>0</v>
          </cell>
          <cell r="K31">
            <v>0</v>
          </cell>
        </row>
        <row r="32">
          <cell r="C32">
            <v>3</v>
          </cell>
          <cell r="I32">
            <v>10</v>
          </cell>
          <cell r="J32">
            <v>0</v>
          </cell>
          <cell r="K32">
            <v>0</v>
          </cell>
        </row>
        <row r="35">
          <cell r="C35">
            <v>28</v>
          </cell>
          <cell r="D35">
            <v>26</v>
          </cell>
          <cell r="E35">
            <v>24</v>
          </cell>
          <cell r="F35">
            <v>9</v>
          </cell>
          <cell r="I35">
            <v>42</v>
          </cell>
          <cell r="J35">
            <v>0</v>
          </cell>
          <cell r="K35">
            <v>0</v>
          </cell>
        </row>
        <row r="36">
          <cell r="E36">
            <v>2</v>
          </cell>
        </row>
        <row r="37">
          <cell r="C37">
            <v>9</v>
          </cell>
          <cell r="D37">
            <v>16</v>
          </cell>
          <cell r="E37">
            <v>35</v>
          </cell>
          <cell r="F37">
            <v>5</v>
          </cell>
          <cell r="I37">
            <v>17</v>
          </cell>
          <cell r="J37">
            <v>0</v>
          </cell>
          <cell r="K37">
            <v>1</v>
          </cell>
        </row>
        <row r="38">
          <cell r="E38">
            <v>5</v>
          </cell>
        </row>
        <row r="39">
          <cell r="C39">
            <v>7</v>
          </cell>
          <cell r="D39">
            <v>6</v>
          </cell>
          <cell r="E39">
            <v>20</v>
          </cell>
          <cell r="F39">
            <v>2</v>
          </cell>
          <cell r="I39">
            <v>0</v>
          </cell>
          <cell r="J39">
            <v>0</v>
          </cell>
          <cell r="K39">
            <v>0</v>
          </cell>
        </row>
        <row r="40">
          <cell r="E40">
            <v>1</v>
          </cell>
        </row>
        <row r="41">
          <cell r="C41">
            <v>3</v>
          </cell>
          <cell r="D41">
            <v>2</v>
          </cell>
          <cell r="E41">
            <v>0</v>
          </cell>
          <cell r="F41">
            <v>0</v>
          </cell>
          <cell r="I41">
            <v>0</v>
          </cell>
          <cell r="J41">
            <v>0</v>
          </cell>
          <cell r="K41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I44">
            <v>4</v>
          </cell>
          <cell r="J44">
            <v>0</v>
          </cell>
          <cell r="K44">
            <v>0</v>
          </cell>
        </row>
        <row r="45">
          <cell r="C45">
            <v>25</v>
          </cell>
          <cell r="D45">
            <v>0</v>
          </cell>
          <cell r="E45">
            <v>0</v>
          </cell>
          <cell r="F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10</v>
          </cell>
          <cell r="I46">
            <v>118</v>
          </cell>
          <cell r="J46">
            <v>0</v>
          </cell>
          <cell r="K46">
            <v>0</v>
          </cell>
        </row>
        <row r="49">
          <cell r="C49">
            <v>7</v>
          </cell>
          <cell r="D49">
            <v>3</v>
          </cell>
          <cell r="E49">
            <v>12</v>
          </cell>
          <cell r="F49">
            <v>1</v>
          </cell>
          <cell r="I49">
            <v>8</v>
          </cell>
          <cell r="J49">
            <v>0</v>
          </cell>
        </row>
        <row r="50">
          <cell r="C50">
            <v>3</v>
          </cell>
          <cell r="D50">
            <v>2</v>
          </cell>
          <cell r="E50">
            <v>3</v>
          </cell>
        </row>
        <row r="51">
          <cell r="C51">
            <v>8</v>
          </cell>
          <cell r="D51">
            <v>7</v>
          </cell>
          <cell r="E51">
            <v>11</v>
          </cell>
          <cell r="F51">
            <v>3</v>
          </cell>
          <cell r="I51">
            <v>10</v>
          </cell>
          <cell r="J51">
            <v>0</v>
          </cell>
        </row>
        <row r="52">
          <cell r="C52">
            <v>2</v>
          </cell>
          <cell r="D52">
            <v>2</v>
          </cell>
          <cell r="E52">
            <v>4</v>
          </cell>
        </row>
        <row r="53">
          <cell r="C53">
            <v>5</v>
          </cell>
          <cell r="D53">
            <v>5</v>
          </cell>
          <cell r="E53">
            <v>17</v>
          </cell>
          <cell r="F53">
            <v>3</v>
          </cell>
          <cell r="I53">
            <v>6</v>
          </cell>
          <cell r="J53">
            <v>0</v>
          </cell>
          <cell r="K53">
            <v>0</v>
          </cell>
        </row>
        <row r="54">
          <cell r="C54">
            <v>2</v>
          </cell>
          <cell r="D54">
            <v>3</v>
          </cell>
          <cell r="E54">
            <v>11</v>
          </cell>
        </row>
        <row r="55">
          <cell r="C55">
            <v>3</v>
          </cell>
          <cell r="D55">
            <v>2</v>
          </cell>
          <cell r="E55">
            <v>9</v>
          </cell>
          <cell r="F55">
            <v>0</v>
          </cell>
          <cell r="I55">
            <v>2</v>
          </cell>
          <cell r="J55">
            <v>0</v>
          </cell>
          <cell r="K55">
            <v>0</v>
          </cell>
        </row>
        <row r="56">
          <cell r="E56">
            <v>4</v>
          </cell>
        </row>
        <row r="57">
          <cell r="C57">
            <v>10</v>
          </cell>
          <cell r="D57">
            <v>10</v>
          </cell>
          <cell r="E57">
            <v>11</v>
          </cell>
          <cell r="F57">
            <v>8</v>
          </cell>
          <cell r="I57">
            <v>10</v>
          </cell>
          <cell r="J57">
            <v>0</v>
          </cell>
          <cell r="K57">
            <v>0</v>
          </cell>
        </row>
        <row r="58">
          <cell r="C58">
            <v>2</v>
          </cell>
          <cell r="D58">
            <v>2</v>
          </cell>
          <cell r="E58">
            <v>5</v>
          </cell>
        </row>
        <row r="59">
          <cell r="C59">
            <v>2</v>
          </cell>
          <cell r="D59">
            <v>3</v>
          </cell>
          <cell r="E59">
            <v>2</v>
          </cell>
          <cell r="F59">
            <v>0</v>
          </cell>
          <cell r="I59">
            <v>12</v>
          </cell>
          <cell r="J59">
            <v>0</v>
          </cell>
          <cell r="K59">
            <v>1</v>
          </cell>
        </row>
        <row r="60">
          <cell r="C60">
            <v>2</v>
          </cell>
          <cell r="D60">
            <v>2</v>
          </cell>
          <cell r="E60">
            <v>1</v>
          </cell>
          <cell r="F60">
            <v>1</v>
          </cell>
          <cell r="I60">
            <v>6</v>
          </cell>
          <cell r="J60">
            <v>0</v>
          </cell>
          <cell r="K60">
            <v>0</v>
          </cell>
        </row>
        <row r="61">
          <cell r="D61">
            <v>1</v>
          </cell>
          <cell r="E61">
            <v>1</v>
          </cell>
        </row>
        <row r="64">
          <cell r="C64">
            <v>3</v>
          </cell>
          <cell r="D64">
            <v>1</v>
          </cell>
          <cell r="E64">
            <v>2</v>
          </cell>
          <cell r="F64">
            <v>1</v>
          </cell>
          <cell r="I64">
            <v>0</v>
          </cell>
          <cell r="J64">
            <v>4</v>
          </cell>
          <cell r="K64">
            <v>0</v>
          </cell>
        </row>
        <row r="65">
          <cell r="C65">
            <v>1</v>
          </cell>
          <cell r="D65">
            <v>1</v>
          </cell>
          <cell r="E65">
            <v>2</v>
          </cell>
        </row>
        <row r="66">
          <cell r="C66">
            <v>3</v>
          </cell>
          <cell r="D66">
            <v>2</v>
          </cell>
          <cell r="E66">
            <v>2</v>
          </cell>
          <cell r="F66">
            <v>0</v>
          </cell>
          <cell r="I66">
            <v>13</v>
          </cell>
          <cell r="J66">
            <v>0</v>
          </cell>
          <cell r="K66">
            <v>0</v>
          </cell>
        </row>
        <row r="67">
          <cell r="C67">
            <v>1</v>
          </cell>
          <cell r="E67">
            <v>2</v>
          </cell>
        </row>
        <row r="68">
          <cell r="C68">
            <v>5</v>
          </cell>
          <cell r="D68">
            <v>3</v>
          </cell>
          <cell r="E68">
            <v>4</v>
          </cell>
          <cell r="F68">
            <v>5</v>
          </cell>
          <cell r="I68">
            <v>0</v>
          </cell>
          <cell r="J68">
            <v>0</v>
          </cell>
          <cell r="K68">
            <v>0</v>
          </cell>
        </row>
        <row r="69">
          <cell r="C69">
            <v>1</v>
          </cell>
          <cell r="D69">
            <v>3</v>
          </cell>
          <cell r="E69">
            <v>1</v>
          </cell>
        </row>
        <row r="70">
          <cell r="C70">
            <v>16</v>
          </cell>
          <cell r="D70">
            <v>7</v>
          </cell>
          <cell r="E70">
            <v>15</v>
          </cell>
          <cell r="F70">
            <v>1</v>
          </cell>
          <cell r="I70">
            <v>17</v>
          </cell>
          <cell r="J70">
            <v>0</v>
          </cell>
          <cell r="K70">
            <v>1</v>
          </cell>
        </row>
        <row r="71">
          <cell r="C71">
            <v>5</v>
          </cell>
          <cell r="D71">
            <v>7</v>
          </cell>
          <cell r="E71">
            <v>14</v>
          </cell>
        </row>
        <row r="74">
          <cell r="C74">
            <v>10</v>
          </cell>
          <cell r="D74">
            <v>3</v>
          </cell>
          <cell r="E74">
            <v>4</v>
          </cell>
          <cell r="F74">
            <v>2</v>
          </cell>
          <cell r="I74">
            <v>3</v>
          </cell>
          <cell r="J74">
            <v>0</v>
          </cell>
          <cell r="K74">
            <v>0</v>
          </cell>
        </row>
        <row r="75">
          <cell r="C75">
            <v>2</v>
          </cell>
          <cell r="E75">
            <v>2</v>
          </cell>
        </row>
        <row r="76">
          <cell r="C76">
            <v>0</v>
          </cell>
          <cell r="D76">
            <v>0</v>
          </cell>
          <cell r="E76">
            <v>2</v>
          </cell>
          <cell r="F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C77">
            <v>1</v>
          </cell>
          <cell r="D77">
            <v>0</v>
          </cell>
          <cell r="E77">
            <v>4</v>
          </cell>
          <cell r="F77">
            <v>1</v>
          </cell>
          <cell r="I77">
            <v>6</v>
          </cell>
          <cell r="J77">
            <v>0</v>
          </cell>
          <cell r="K77">
            <v>0</v>
          </cell>
        </row>
        <row r="78">
          <cell r="E78">
            <v>2</v>
          </cell>
        </row>
        <row r="79">
          <cell r="C79">
            <v>26</v>
          </cell>
          <cell r="D79">
            <v>13</v>
          </cell>
          <cell r="E79">
            <v>27</v>
          </cell>
          <cell r="F79">
            <v>9</v>
          </cell>
          <cell r="I79">
            <v>22</v>
          </cell>
          <cell r="J79">
            <v>0</v>
          </cell>
          <cell r="K79">
            <v>0</v>
          </cell>
        </row>
        <row r="80">
          <cell r="C80">
            <v>6</v>
          </cell>
          <cell r="D80">
            <v>12</v>
          </cell>
          <cell r="E80">
            <v>20</v>
          </cell>
        </row>
        <row r="81">
          <cell r="C81">
            <v>19</v>
          </cell>
          <cell r="D81">
            <v>0</v>
          </cell>
          <cell r="E81">
            <v>6</v>
          </cell>
          <cell r="F81">
            <v>0</v>
          </cell>
          <cell r="I81">
            <v>20</v>
          </cell>
          <cell r="J81">
            <v>0</v>
          </cell>
          <cell r="K81">
            <v>0</v>
          </cell>
        </row>
        <row r="82">
          <cell r="C82">
            <v>4</v>
          </cell>
          <cell r="D82">
            <v>0</v>
          </cell>
          <cell r="E82">
            <v>4</v>
          </cell>
        </row>
        <row r="85">
          <cell r="C85">
            <v>8</v>
          </cell>
          <cell r="D85">
            <v>2</v>
          </cell>
          <cell r="E85">
            <v>2</v>
          </cell>
          <cell r="F85">
            <v>0</v>
          </cell>
          <cell r="I85">
            <v>8</v>
          </cell>
          <cell r="J85">
            <v>0</v>
          </cell>
          <cell r="K85">
            <v>0</v>
          </cell>
        </row>
        <row r="87">
          <cell r="C87">
            <v>6</v>
          </cell>
          <cell r="D87">
            <v>3</v>
          </cell>
          <cell r="E87">
            <v>0</v>
          </cell>
          <cell r="F87">
            <v>1</v>
          </cell>
          <cell r="I87">
            <v>18</v>
          </cell>
          <cell r="J87">
            <v>0</v>
          </cell>
          <cell r="K87">
            <v>0</v>
          </cell>
        </row>
        <row r="88">
          <cell r="C88">
            <v>0</v>
          </cell>
          <cell r="D88">
            <v>0</v>
          </cell>
          <cell r="E88">
            <v>1</v>
          </cell>
          <cell r="F88">
            <v>0</v>
          </cell>
          <cell r="I88">
            <v>0</v>
          </cell>
          <cell r="J88">
            <v>0</v>
          </cell>
          <cell r="K88">
            <v>0</v>
          </cell>
        </row>
        <row r="92">
          <cell r="C92">
            <v>4</v>
          </cell>
          <cell r="D92">
            <v>0</v>
          </cell>
          <cell r="E92">
            <v>1</v>
          </cell>
          <cell r="F92">
            <v>1</v>
          </cell>
          <cell r="I92">
            <v>2</v>
          </cell>
          <cell r="J92">
            <v>0</v>
          </cell>
          <cell r="K92">
            <v>0</v>
          </cell>
        </row>
        <row r="93">
          <cell r="D93">
            <v>0</v>
          </cell>
        </row>
        <row r="95">
          <cell r="C95">
            <v>1</v>
          </cell>
          <cell r="D95">
            <v>1</v>
          </cell>
          <cell r="E95">
            <v>0</v>
          </cell>
          <cell r="F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1</v>
          </cell>
          <cell r="I96">
            <v>0</v>
          </cell>
          <cell r="J96">
            <v>0</v>
          </cell>
          <cell r="K96">
            <v>0</v>
          </cell>
        </row>
        <row r="97">
          <cell r="C97">
            <v>21</v>
          </cell>
          <cell r="D97">
            <v>3</v>
          </cell>
          <cell r="E97">
            <v>3</v>
          </cell>
          <cell r="F97">
            <v>3</v>
          </cell>
          <cell r="I97">
            <v>15</v>
          </cell>
          <cell r="J97">
            <v>0</v>
          </cell>
          <cell r="K97">
            <v>0</v>
          </cell>
        </row>
        <row r="98">
          <cell r="C98">
            <v>4</v>
          </cell>
          <cell r="E98">
            <v>2</v>
          </cell>
        </row>
        <row r="101">
          <cell r="C101">
            <v>40</v>
          </cell>
          <cell r="D101">
            <v>43</v>
          </cell>
          <cell r="E101">
            <v>104</v>
          </cell>
          <cell r="F101">
            <v>0</v>
          </cell>
          <cell r="G101">
            <v>186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821A4-2942-4259-9DB3-B760CF3CEDD2}">
  <dimension ref="A2:P105"/>
  <sheetViews>
    <sheetView view="pageBreakPreview" zoomScale="60" zoomScaleNormal="100" workbookViewId="0">
      <pane ySplit="6" topLeftCell="A51" activePane="bottomLeft" state="frozen"/>
      <selection pane="bottomLeft" activeCell="T68" sqref="T68"/>
    </sheetView>
  </sheetViews>
  <sheetFormatPr defaultRowHeight="15.75" x14ac:dyDescent="0.25"/>
  <cols>
    <col min="1" max="1" width="59.140625" style="75" customWidth="1"/>
    <col min="2" max="2" width="7.42578125" style="129" customWidth="1"/>
    <col min="3" max="6" width="9.140625" style="75"/>
    <col min="7" max="7" width="9.140625" style="130"/>
    <col min="8" max="8" width="6.42578125" style="129" customWidth="1"/>
    <col min="9" max="11" width="9.140625" style="75"/>
    <col min="12" max="13" width="9.140625" style="130"/>
    <col min="14" max="16384" width="9.140625" style="75"/>
  </cols>
  <sheetData>
    <row r="2" spans="1:13" ht="20.25" x14ac:dyDescent="0.2">
      <c r="A2" s="74" t="s">
        <v>3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ht="20.25" x14ac:dyDescent="0.2">
      <c r="A3" s="76" t="s">
        <v>129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 ht="20.25" x14ac:dyDescent="0.2">
      <c r="A4" s="77" t="s">
        <v>130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13" ht="18.75" customHeight="1" x14ac:dyDescent="0.2">
      <c r="A5" s="78"/>
      <c r="B5" s="78"/>
      <c r="C5" s="78"/>
      <c r="D5" s="78"/>
      <c r="E5" s="78"/>
      <c r="F5" s="78"/>
      <c r="G5" s="78"/>
      <c r="H5" s="78"/>
      <c r="I5" s="79" t="s">
        <v>131</v>
      </c>
      <c r="J5" s="79"/>
      <c r="K5" s="79"/>
      <c r="L5" s="79"/>
      <c r="M5" s="79"/>
    </row>
    <row r="6" spans="1:13" ht="144" customHeight="1" x14ac:dyDescent="0.2">
      <c r="A6" s="80" t="s">
        <v>132</v>
      </c>
      <c r="B6" s="81" t="s">
        <v>0</v>
      </c>
      <c r="C6" s="82" t="s">
        <v>133</v>
      </c>
      <c r="D6" s="82" t="s">
        <v>134</v>
      </c>
      <c r="E6" s="82" t="s">
        <v>135</v>
      </c>
      <c r="F6" s="82" t="s">
        <v>136</v>
      </c>
      <c r="G6" s="83" t="s">
        <v>108</v>
      </c>
      <c r="H6" s="81" t="s">
        <v>0</v>
      </c>
      <c r="I6" s="82" t="s">
        <v>133</v>
      </c>
      <c r="J6" s="84" t="s">
        <v>137</v>
      </c>
      <c r="K6" s="82" t="s">
        <v>134</v>
      </c>
      <c r="L6" s="85" t="s">
        <v>109</v>
      </c>
      <c r="M6" s="86" t="s">
        <v>16</v>
      </c>
    </row>
    <row r="7" spans="1:13" ht="24.95" customHeight="1" x14ac:dyDescent="0.2">
      <c r="A7" s="87" t="s">
        <v>138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9"/>
    </row>
    <row r="8" spans="1:13" ht="24.95" customHeight="1" x14ac:dyDescent="0.25">
      <c r="A8" s="90" t="s">
        <v>77</v>
      </c>
      <c r="B8" s="91" t="s">
        <v>75</v>
      </c>
      <c r="C8" s="92">
        <f>[1]Бюджет!C8+[1]Контракт!C8</f>
        <v>0</v>
      </c>
      <c r="D8" s="92">
        <f>[1]Бюджет!D8+[1]Контракт!D8</f>
        <v>0</v>
      </c>
      <c r="E8" s="92">
        <f>[1]Бюджет!E8+[1]Контракт!E8</f>
        <v>0</v>
      </c>
      <c r="F8" s="92">
        <f>[1]Бюджет!F8+[1]Контракт!F8</f>
        <v>0</v>
      </c>
      <c r="G8" s="93">
        <f>C8+D8+E8+F8</f>
        <v>0</v>
      </c>
      <c r="H8" s="94" t="s">
        <v>75</v>
      </c>
      <c r="I8" s="80">
        <f>[1]Контракт!I8</f>
        <v>0</v>
      </c>
      <c r="J8" s="80">
        <f>[1]Контракт!J8</f>
        <v>0</v>
      </c>
      <c r="K8" s="80">
        <f>[1]Контракт!K8</f>
        <v>0</v>
      </c>
      <c r="L8" s="93">
        <f t="shared" ref="L8:L11" si="0">I8+K8</f>
        <v>0</v>
      </c>
      <c r="M8" s="95"/>
    </row>
    <row r="9" spans="1:13" ht="24.95" customHeight="1" x14ac:dyDescent="0.25">
      <c r="A9" s="90" t="s">
        <v>104</v>
      </c>
      <c r="B9" s="91" t="s">
        <v>103</v>
      </c>
      <c r="C9" s="92">
        <f>[1]Бюджет!C9+[1]Контракт!C9</f>
        <v>6</v>
      </c>
      <c r="D9" s="92">
        <f>[1]Бюджет!D9+[1]Контракт!D9</f>
        <v>0</v>
      </c>
      <c r="E9" s="92">
        <f>[1]Бюджет!E9+[1]Контракт!E9</f>
        <v>6</v>
      </c>
      <c r="F9" s="92">
        <f>[1]Бюджет!F9+[1]Контракт!F9</f>
        <v>0</v>
      </c>
      <c r="G9" s="93">
        <f t="shared" ref="G9:G13" si="1">C9+D9+E9+F9</f>
        <v>12</v>
      </c>
      <c r="H9" s="91" t="s">
        <v>103</v>
      </c>
      <c r="I9" s="80">
        <f>[1]Контракт!I9</f>
        <v>0</v>
      </c>
      <c r="J9" s="80">
        <f>[1]Контракт!J9</f>
        <v>0</v>
      </c>
      <c r="K9" s="80">
        <f>[1]Контракт!K9</f>
        <v>0</v>
      </c>
      <c r="L9" s="93">
        <f t="shared" si="0"/>
        <v>0</v>
      </c>
      <c r="M9" s="95"/>
    </row>
    <row r="10" spans="1:13" ht="24.95" customHeight="1" x14ac:dyDescent="0.25">
      <c r="A10" s="90" t="s">
        <v>139</v>
      </c>
      <c r="B10" s="91" t="s">
        <v>80</v>
      </c>
      <c r="C10" s="92">
        <f>[1]Бюджет!C10+[1]Контракт!C10</f>
        <v>14</v>
      </c>
      <c r="D10" s="92">
        <f>[1]Бюджет!D10+[1]Контракт!D10</f>
        <v>2</v>
      </c>
      <c r="E10" s="92">
        <f>[1]Бюджет!E10+[1]Контракт!E10</f>
        <v>8</v>
      </c>
      <c r="F10" s="92">
        <f>[1]Бюджет!F10+[1]Контракт!F10</f>
        <v>8</v>
      </c>
      <c r="G10" s="93">
        <f t="shared" si="1"/>
        <v>32</v>
      </c>
      <c r="H10" s="94" t="s">
        <v>80</v>
      </c>
      <c r="I10" s="80">
        <f>[1]Контракт!I10</f>
        <v>17</v>
      </c>
      <c r="J10" s="80">
        <f>[1]Контракт!J10</f>
        <v>0</v>
      </c>
      <c r="K10" s="80">
        <f>[1]Контракт!K10</f>
        <v>0</v>
      </c>
      <c r="L10" s="93">
        <f t="shared" si="0"/>
        <v>17</v>
      </c>
      <c r="M10" s="95"/>
    </row>
    <row r="11" spans="1:13" ht="24.95" customHeight="1" x14ac:dyDescent="0.25">
      <c r="A11" s="90" t="s">
        <v>78</v>
      </c>
      <c r="B11" s="91" t="s">
        <v>76</v>
      </c>
      <c r="C11" s="92">
        <f>[1]Контракт!C11</f>
        <v>0</v>
      </c>
      <c r="D11" s="92">
        <f>[1]Контракт!D11</f>
        <v>0</v>
      </c>
      <c r="E11" s="92">
        <f>[1]Контракт!E11</f>
        <v>0</v>
      </c>
      <c r="F11" s="92">
        <f>[1]Контракт!F11</f>
        <v>0</v>
      </c>
      <c r="G11" s="93">
        <f t="shared" si="1"/>
        <v>0</v>
      </c>
      <c r="H11" s="91" t="s">
        <v>76</v>
      </c>
      <c r="I11" s="80">
        <f>[1]Контракт!I11</f>
        <v>2</v>
      </c>
      <c r="J11" s="80">
        <f>[1]Контракт!J11</f>
        <v>0</v>
      </c>
      <c r="K11" s="80">
        <f>[1]Контракт!K11</f>
        <v>0</v>
      </c>
      <c r="L11" s="93">
        <f t="shared" si="0"/>
        <v>2</v>
      </c>
      <c r="M11" s="95"/>
    </row>
    <row r="12" spans="1:13" ht="24.95" customHeight="1" x14ac:dyDescent="0.25">
      <c r="A12" s="90" t="s">
        <v>19</v>
      </c>
      <c r="B12" s="91" t="s">
        <v>21</v>
      </c>
      <c r="C12" s="92">
        <f>[1]Бюджет!C11+[1]Контракт!C12</f>
        <v>7</v>
      </c>
      <c r="D12" s="92">
        <f>[1]Бюджет!D11+[1]Контракт!D12</f>
        <v>22</v>
      </c>
      <c r="E12" s="92">
        <f>[1]Бюджет!E11+[1]Контракт!E12</f>
        <v>39</v>
      </c>
      <c r="F12" s="92">
        <f>[1]Бюджет!F11+[1]Контракт!F12</f>
        <v>28</v>
      </c>
      <c r="G12" s="93">
        <f t="shared" si="1"/>
        <v>96</v>
      </c>
      <c r="H12" s="91" t="s">
        <v>21</v>
      </c>
      <c r="I12" s="80">
        <f>[1]Контракт!I12</f>
        <v>51</v>
      </c>
      <c r="J12" s="80">
        <f>[1]Контракт!J12</f>
        <v>0</v>
      </c>
      <c r="K12" s="80">
        <f>[1]Контракт!K12</f>
        <v>0</v>
      </c>
      <c r="L12" s="93">
        <f>I12+K12</f>
        <v>51</v>
      </c>
      <c r="M12" s="95"/>
    </row>
    <row r="13" spans="1:13" ht="31.5" customHeight="1" x14ac:dyDescent="0.25">
      <c r="A13" s="96" t="s">
        <v>110</v>
      </c>
      <c r="B13" s="97"/>
      <c r="C13" s="92">
        <f>[1]Контракт!C13</f>
        <v>0</v>
      </c>
      <c r="D13" s="92">
        <f>[1]Контракт!D13</f>
        <v>0</v>
      </c>
      <c r="E13" s="92">
        <f>[1]Контракт!E13</f>
        <v>0</v>
      </c>
      <c r="F13" s="92">
        <f>[1]Контракт!F13</f>
        <v>0</v>
      </c>
      <c r="G13" s="93">
        <f t="shared" si="1"/>
        <v>0</v>
      </c>
      <c r="H13" s="91" t="s">
        <v>20</v>
      </c>
      <c r="I13" s="80">
        <f>[1]Контракт!I13</f>
        <v>25</v>
      </c>
      <c r="J13" s="80">
        <f>[1]Контракт!J13</f>
        <v>0</v>
      </c>
      <c r="K13" s="80">
        <f>[1]Контракт!K13</f>
        <v>0</v>
      </c>
      <c r="L13" s="93">
        <f>I13+K13</f>
        <v>25</v>
      </c>
      <c r="M13" s="95"/>
    </row>
    <row r="14" spans="1:13" ht="24.95" customHeight="1" x14ac:dyDescent="0.25">
      <c r="A14" s="98" t="s">
        <v>140</v>
      </c>
      <c r="B14" s="99"/>
      <c r="C14" s="100">
        <f>SUM(C8:C13)</f>
        <v>27</v>
      </c>
      <c r="D14" s="100">
        <f t="shared" ref="D14:G14" si="2">SUM(D8:D13)</f>
        <v>24</v>
      </c>
      <c r="E14" s="100">
        <f t="shared" si="2"/>
        <v>53</v>
      </c>
      <c r="F14" s="100">
        <f t="shared" si="2"/>
        <v>36</v>
      </c>
      <c r="G14" s="100">
        <f t="shared" si="2"/>
        <v>140</v>
      </c>
      <c r="H14" s="101"/>
      <c r="I14" s="100">
        <f t="shared" ref="I14:L14" si="3">SUM(I8:I13)</f>
        <v>95</v>
      </c>
      <c r="J14" s="100">
        <f t="shared" si="3"/>
        <v>0</v>
      </c>
      <c r="K14" s="100">
        <f t="shared" si="3"/>
        <v>0</v>
      </c>
      <c r="L14" s="100">
        <f t="shared" si="3"/>
        <v>95</v>
      </c>
      <c r="M14" s="95">
        <f>G14+L14</f>
        <v>235</v>
      </c>
    </row>
    <row r="15" spans="1:13" ht="24.95" customHeight="1" x14ac:dyDescent="0.2">
      <c r="A15" s="87" t="s">
        <v>141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9"/>
    </row>
    <row r="16" spans="1:13" ht="24.95" customHeight="1" x14ac:dyDescent="0.25">
      <c r="A16" s="90" t="s">
        <v>142</v>
      </c>
      <c r="B16" s="91" t="s">
        <v>80</v>
      </c>
      <c r="C16" s="92">
        <f>[1]Бюджет!C14+[1]Контракт!C16</f>
        <v>7</v>
      </c>
      <c r="D16" s="92">
        <f>[1]Бюджет!D14+[1]Контракт!D16</f>
        <v>27</v>
      </c>
      <c r="E16" s="92">
        <f>[1]Бюджет!E14+[1]Контракт!E16</f>
        <v>9</v>
      </c>
      <c r="F16" s="92">
        <f>[1]Бюджет!F14+[1]Контракт!F16</f>
        <v>7</v>
      </c>
      <c r="G16" s="93">
        <f>C16+D16+E16+F16</f>
        <v>50</v>
      </c>
      <c r="H16" s="91" t="s">
        <v>80</v>
      </c>
      <c r="I16" s="92">
        <f>[1]Контракт!I16</f>
        <v>22</v>
      </c>
      <c r="J16" s="92">
        <f>[1]Контракт!J16</f>
        <v>0</v>
      </c>
      <c r="K16" s="92">
        <f>[1]Контракт!K16</f>
        <v>0</v>
      </c>
      <c r="L16" s="93">
        <f>I16+K16</f>
        <v>22</v>
      </c>
      <c r="M16" s="95"/>
    </row>
    <row r="17" spans="1:16" ht="35.25" customHeight="1" x14ac:dyDescent="0.25">
      <c r="A17" s="90" t="s">
        <v>143</v>
      </c>
      <c r="B17" s="99">
        <v>141</v>
      </c>
      <c r="C17" s="92">
        <f>[1]Бюджет!C15+[1]Контракт!C17</f>
        <v>17</v>
      </c>
      <c r="D17" s="92">
        <f>[1]Бюджет!D15+[1]Контракт!D17</f>
        <v>14</v>
      </c>
      <c r="E17" s="92">
        <f>[1]Бюджет!E15+[1]Контракт!E17</f>
        <v>8</v>
      </c>
      <c r="F17" s="92">
        <f>[1]Бюджет!F15+[1]Контракт!F17</f>
        <v>2</v>
      </c>
      <c r="G17" s="93">
        <f t="shared" ref="G17:G20" si="4">C17+D17+E17+F17</f>
        <v>41</v>
      </c>
      <c r="H17" s="99">
        <v>141</v>
      </c>
      <c r="I17" s="92">
        <f>[1]Контракт!I17</f>
        <v>12</v>
      </c>
      <c r="J17" s="92">
        <f>[1]Контракт!J17</f>
        <v>0</v>
      </c>
      <c r="K17" s="92">
        <f>[1]Контракт!K17</f>
        <v>0</v>
      </c>
      <c r="L17" s="93">
        <f>I17+K17</f>
        <v>12</v>
      </c>
      <c r="M17" s="95"/>
      <c r="P17" s="102" t="s">
        <v>144</v>
      </c>
    </row>
    <row r="18" spans="1:16" ht="22.5" customHeight="1" x14ac:dyDescent="0.25">
      <c r="A18" s="103" t="s">
        <v>145</v>
      </c>
      <c r="B18" s="99"/>
      <c r="C18" s="104">
        <f>[1]Бюджет!C16+[1]Контракт!C18</f>
        <v>7</v>
      </c>
      <c r="D18" s="104">
        <f>[1]Бюджет!D16+[1]Контракт!D18</f>
        <v>11</v>
      </c>
      <c r="E18" s="104">
        <f>[1]Бюджет!E16+[1]Контракт!E18</f>
        <v>6</v>
      </c>
      <c r="F18" s="104">
        <f>[1]Бюджет!F16+[1]Контракт!F18</f>
        <v>0</v>
      </c>
      <c r="G18" s="99">
        <f t="shared" si="4"/>
        <v>24</v>
      </c>
      <c r="H18" s="99"/>
      <c r="I18" s="92"/>
      <c r="J18" s="92"/>
      <c r="K18" s="92"/>
      <c r="L18" s="93"/>
      <c r="M18" s="95"/>
      <c r="P18" s="102"/>
    </row>
    <row r="19" spans="1:16" ht="32.25" customHeight="1" x14ac:dyDescent="0.25">
      <c r="A19" s="105" t="s">
        <v>38</v>
      </c>
      <c r="B19" s="99">
        <v>152</v>
      </c>
      <c r="C19" s="92">
        <f>[1]Бюджет!C17+[1]Контракт!C19</f>
        <v>0</v>
      </c>
      <c r="D19" s="92">
        <f>[1]Бюджет!D17+[1]Контракт!D19</f>
        <v>0</v>
      </c>
      <c r="E19" s="92">
        <f>[1]Бюджет!E17+[1]Контракт!E19</f>
        <v>0</v>
      </c>
      <c r="F19" s="92">
        <f>[1]Бюджет!F17+[1]Контракт!F19</f>
        <v>0</v>
      </c>
      <c r="G19" s="93">
        <f>C19+D19+E19+F19</f>
        <v>0</v>
      </c>
      <c r="H19" s="99">
        <v>152</v>
      </c>
      <c r="I19" s="92">
        <f>[1]Контракт!I19</f>
        <v>0</v>
      </c>
      <c r="J19" s="92">
        <f>[1]Контракт!J19</f>
        <v>0</v>
      </c>
      <c r="K19" s="92">
        <f>[1]Контракт!K19</f>
        <v>0</v>
      </c>
      <c r="L19" s="93">
        <f>I19+K19</f>
        <v>0</v>
      </c>
      <c r="M19" s="95"/>
    </row>
    <row r="20" spans="1:16" ht="33.75" customHeight="1" x14ac:dyDescent="0.25">
      <c r="A20" s="90" t="s">
        <v>146</v>
      </c>
      <c r="B20" s="99">
        <v>151</v>
      </c>
      <c r="C20" s="92">
        <f>[1]Бюджет!C18+[1]Контракт!C20</f>
        <v>3</v>
      </c>
      <c r="D20" s="92">
        <f>[1]Бюджет!D18+[1]Контракт!D20</f>
        <v>1</v>
      </c>
      <c r="E20" s="92">
        <f>[1]Бюджет!E18+[1]Контракт!E20</f>
        <v>2</v>
      </c>
      <c r="F20" s="92">
        <f>[1]Бюджет!F18+[1]Контракт!F20</f>
        <v>1</v>
      </c>
      <c r="G20" s="93">
        <f t="shared" si="4"/>
        <v>7</v>
      </c>
      <c r="H20" s="99">
        <v>151</v>
      </c>
      <c r="I20" s="92">
        <f>[1]Контракт!I20</f>
        <v>2</v>
      </c>
      <c r="J20" s="92">
        <f>[1]Контракт!J20</f>
        <v>0</v>
      </c>
      <c r="K20" s="92">
        <f>[1]Контракт!K20</f>
        <v>0</v>
      </c>
      <c r="L20" s="93">
        <f>I20+K20</f>
        <v>2</v>
      </c>
      <c r="M20" s="95"/>
    </row>
    <row r="21" spans="1:16" ht="23.25" customHeight="1" x14ac:dyDescent="0.25">
      <c r="A21" s="103" t="s">
        <v>145</v>
      </c>
      <c r="B21" s="99"/>
      <c r="C21" s="92"/>
      <c r="D21" s="92"/>
      <c r="E21" s="92"/>
      <c r="F21" s="92"/>
      <c r="G21" s="93"/>
      <c r="H21" s="99"/>
      <c r="I21" s="92"/>
      <c r="J21" s="92"/>
      <c r="K21" s="92"/>
      <c r="L21" s="93"/>
      <c r="M21" s="95"/>
    </row>
    <row r="22" spans="1:16" ht="24.95" customHeight="1" x14ac:dyDescent="0.25">
      <c r="A22" s="98" t="s">
        <v>140</v>
      </c>
      <c r="B22" s="99"/>
      <c r="C22" s="100">
        <f>C16+C17+C19+C20</f>
        <v>27</v>
      </c>
      <c r="D22" s="100">
        <f t="shared" ref="D22:F22" si="5">D16+D17+D19+D20</f>
        <v>42</v>
      </c>
      <c r="E22" s="100">
        <f t="shared" si="5"/>
        <v>19</v>
      </c>
      <c r="F22" s="100">
        <f t="shared" si="5"/>
        <v>10</v>
      </c>
      <c r="G22" s="100">
        <f>G16+G17+G19+G20</f>
        <v>98</v>
      </c>
      <c r="H22" s="101"/>
      <c r="I22" s="93">
        <f>I16+I17+I19+I20</f>
        <v>36</v>
      </c>
      <c r="J22" s="93">
        <f>J16+J17+J19+J20</f>
        <v>0</v>
      </c>
      <c r="K22" s="93">
        <f>K16+K17+K19+K20</f>
        <v>0</v>
      </c>
      <c r="L22" s="93">
        <f>L16+L17+L19+L20</f>
        <v>36</v>
      </c>
      <c r="M22" s="95">
        <f>G22+L22</f>
        <v>134</v>
      </c>
    </row>
    <row r="23" spans="1:16" ht="24.95" customHeight="1" x14ac:dyDescent="0.2">
      <c r="A23" s="87" t="s">
        <v>147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9"/>
    </row>
    <row r="24" spans="1:16" ht="24.95" customHeight="1" x14ac:dyDescent="0.25">
      <c r="A24" s="105" t="s">
        <v>55</v>
      </c>
      <c r="B24" s="91" t="s">
        <v>148</v>
      </c>
      <c r="C24" s="92">
        <f>[1]Бюджет!C22+[1]Контракт!C24</f>
        <v>1</v>
      </c>
      <c r="D24" s="92">
        <f>[1]Бюджет!D22+[1]Контракт!D24</f>
        <v>3</v>
      </c>
      <c r="E24" s="92">
        <f>[1]Бюджет!E22+[1]Контракт!E24</f>
        <v>11</v>
      </c>
      <c r="F24" s="92">
        <f>[1]Бюджет!F22+[1]Контракт!F24</f>
        <v>5</v>
      </c>
      <c r="G24" s="93">
        <f>C24+D24+E24+F24</f>
        <v>20</v>
      </c>
      <c r="H24" s="91" t="s">
        <v>148</v>
      </c>
      <c r="I24" s="80">
        <f>[1]Контракт!I24</f>
        <v>6</v>
      </c>
      <c r="J24" s="80">
        <f>[1]Контракт!J24</f>
        <v>0</v>
      </c>
      <c r="K24" s="80">
        <f>[1]Контракт!K24</f>
        <v>0</v>
      </c>
      <c r="L24" s="93">
        <f>SUM(I24:K24)</f>
        <v>6</v>
      </c>
      <c r="M24" s="95"/>
    </row>
    <row r="25" spans="1:16" ht="21" customHeight="1" x14ac:dyDescent="0.25">
      <c r="A25" s="103" t="s">
        <v>145</v>
      </c>
      <c r="B25" s="91"/>
      <c r="C25" s="92">
        <f>[1]Бюджет!C23+[1]Контракт!C25</f>
        <v>0</v>
      </c>
      <c r="D25" s="92">
        <f>[1]Бюджет!D23+[1]Контракт!D25</f>
        <v>0</v>
      </c>
      <c r="E25" s="92">
        <f>[1]Бюджет!E23+[1]Контракт!E25</f>
        <v>1</v>
      </c>
      <c r="F25" s="92">
        <f>[1]Бюджет!F23+[1]Контракт!F25</f>
        <v>0</v>
      </c>
      <c r="G25" s="99">
        <f t="shared" ref="G25:G32" si="6">C25+D25+E25+F25</f>
        <v>1</v>
      </c>
      <c r="H25" s="91"/>
      <c r="I25" s="80"/>
      <c r="J25" s="80"/>
      <c r="K25" s="80"/>
      <c r="L25" s="93"/>
      <c r="M25" s="95"/>
    </row>
    <row r="26" spans="1:16" ht="24.95" customHeight="1" x14ac:dyDescent="0.25">
      <c r="A26" s="105" t="s">
        <v>63</v>
      </c>
      <c r="B26" s="91" t="s">
        <v>61</v>
      </c>
      <c r="C26" s="92">
        <f>[1]Бюджет!C24+[1]Контракт!C26</f>
        <v>4</v>
      </c>
      <c r="D26" s="92">
        <f>[1]Бюджет!D24+[1]Контракт!D26</f>
        <v>8</v>
      </c>
      <c r="E26" s="92">
        <f>[1]Бюджет!E24+[1]Контракт!E26</f>
        <v>24</v>
      </c>
      <c r="F26" s="92">
        <f>[1]Бюджет!F24+[1]Контракт!F26</f>
        <v>10</v>
      </c>
      <c r="G26" s="93">
        <f t="shared" si="6"/>
        <v>46</v>
      </c>
      <c r="H26" s="91" t="s">
        <v>61</v>
      </c>
      <c r="I26" s="80">
        <f>[1]Контракт!I26</f>
        <v>18</v>
      </c>
      <c r="J26" s="80">
        <f>[1]Контракт!J26</f>
        <v>0</v>
      </c>
      <c r="K26" s="80">
        <f>[1]Контракт!K26</f>
        <v>0</v>
      </c>
      <c r="L26" s="93">
        <f t="shared" ref="L26:L32" si="7">SUM(I26:K26)</f>
        <v>18</v>
      </c>
      <c r="M26" s="95"/>
    </row>
    <row r="27" spans="1:16" ht="21.75" customHeight="1" x14ac:dyDescent="0.25">
      <c r="A27" s="103" t="s">
        <v>145</v>
      </c>
      <c r="B27" s="91"/>
      <c r="C27" s="92">
        <f>[1]Бюджет!C25+[1]Контракт!C27</f>
        <v>0</v>
      </c>
      <c r="D27" s="92">
        <f>[1]Бюджет!D25+[1]Контракт!D27</f>
        <v>0</v>
      </c>
      <c r="E27" s="92">
        <f>[1]Бюджет!E25+[1]Контракт!E27</f>
        <v>7</v>
      </c>
      <c r="F27" s="92">
        <f>[1]Бюджет!F25+[1]Контракт!F27</f>
        <v>0</v>
      </c>
      <c r="G27" s="99">
        <f t="shared" si="6"/>
        <v>7</v>
      </c>
      <c r="H27" s="91"/>
      <c r="I27" s="80"/>
      <c r="J27" s="80"/>
      <c r="K27" s="80"/>
      <c r="L27" s="93"/>
      <c r="M27" s="95"/>
    </row>
    <row r="28" spans="1:16" ht="24" customHeight="1" x14ac:dyDescent="0.25">
      <c r="A28" s="105" t="s">
        <v>149</v>
      </c>
      <c r="B28" s="91" t="s">
        <v>62</v>
      </c>
      <c r="C28" s="92">
        <f>[1]Бюджет!C26+[1]Контракт!C28</f>
        <v>7</v>
      </c>
      <c r="D28" s="92">
        <f>[1]Бюджет!D26+[1]Контракт!D28</f>
        <v>0</v>
      </c>
      <c r="E28" s="92">
        <f>[1]Бюджет!E26+[1]Контракт!E28</f>
        <v>9</v>
      </c>
      <c r="F28" s="92">
        <f>[1]Бюджет!F26+[1]Контракт!F28</f>
        <v>3</v>
      </c>
      <c r="G28" s="93">
        <f t="shared" si="6"/>
        <v>19</v>
      </c>
      <c r="H28" s="91" t="s">
        <v>62</v>
      </c>
      <c r="I28" s="80">
        <f>[1]Контракт!I28</f>
        <v>6</v>
      </c>
      <c r="J28" s="80">
        <f>[1]Контракт!J28</f>
        <v>0</v>
      </c>
      <c r="K28" s="80">
        <f>[1]Контракт!K28</f>
        <v>0</v>
      </c>
      <c r="L28" s="93">
        <f t="shared" si="7"/>
        <v>6</v>
      </c>
      <c r="M28" s="95"/>
    </row>
    <row r="29" spans="1:16" ht="24.95" customHeight="1" x14ac:dyDescent="0.25">
      <c r="A29" s="105" t="s">
        <v>2</v>
      </c>
      <c r="B29" s="91" t="s">
        <v>54</v>
      </c>
      <c r="C29" s="92">
        <f>[1]Бюджет!C27+[1]Контракт!C29</f>
        <v>15</v>
      </c>
      <c r="D29" s="92">
        <f>[1]Бюджет!D27+[1]Контракт!D29</f>
        <v>8</v>
      </c>
      <c r="E29" s="92">
        <f>[1]Бюджет!E27+[1]Контракт!E29</f>
        <v>19</v>
      </c>
      <c r="F29" s="92">
        <f>[1]Бюджет!F27+[1]Контракт!F29</f>
        <v>10</v>
      </c>
      <c r="G29" s="93">
        <f t="shared" si="6"/>
        <v>52</v>
      </c>
      <c r="H29" s="91" t="s">
        <v>54</v>
      </c>
      <c r="I29" s="80">
        <f>[1]Контракт!I29</f>
        <v>9</v>
      </c>
      <c r="J29" s="80">
        <f>[1]Контракт!J29</f>
        <v>0</v>
      </c>
      <c r="K29" s="80">
        <f>[1]Контракт!K29</f>
        <v>1</v>
      </c>
      <c r="L29" s="93">
        <f t="shared" si="7"/>
        <v>10</v>
      </c>
      <c r="M29" s="95"/>
    </row>
    <row r="30" spans="1:16" ht="19.5" customHeight="1" x14ac:dyDescent="0.25">
      <c r="A30" s="103" t="s">
        <v>145</v>
      </c>
      <c r="B30" s="91"/>
      <c r="C30" s="92">
        <f>[1]Бюджет!C28+[1]Контракт!C30</f>
        <v>0</v>
      </c>
      <c r="D30" s="92">
        <f>[1]Бюджет!D28+[1]Контракт!D30</f>
        <v>0</v>
      </c>
      <c r="E30" s="92">
        <f>[1]Бюджет!E28+[1]Контракт!E30</f>
        <v>3</v>
      </c>
      <c r="F30" s="92">
        <f>[1]Бюджет!F28+[1]Контракт!F30</f>
        <v>0</v>
      </c>
      <c r="G30" s="99">
        <f t="shared" si="6"/>
        <v>3</v>
      </c>
      <c r="H30" s="91"/>
      <c r="I30" s="80"/>
      <c r="J30" s="80"/>
      <c r="K30" s="80"/>
      <c r="L30" s="93"/>
      <c r="M30" s="95"/>
    </row>
    <row r="31" spans="1:16" ht="24.95" customHeight="1" x14ac:dyDescent="0.25">
      <c r="A31" s="105" t="s">
        <v>86</v>
      </c>
      <c r="B31" s="99">
        <v>242</v>
      </c>
      <c r="C31" s="92">
        <f>[1]Бюджет!C29+[1]Контракт!C31</f>
        <v>2</v>
      </c>
      <c r="D31" s="92">
        <f>[1]Бюджет!D29+[1]Контракт!D31</f>
        <v>8</v>
      </c>
      <c r="E31" s="92">
        <f>[1]Бюджет!E29+[1]Контракт!E31</f>
        <v>7</v>
      </c>
      <c r="F31" s="92">
        <f>[1]Бюджет!F29+[1]Контракт!F31</f>
        <v>2</v>
      </c>
      <c r="G31" s="93">
        <f t="shared" si="6"/>
        <v>19</v>
      </c>
      <c r="H31" s="99">
        <v>242</v>
      </c>
      <c r="I31" s="80">
        <f>[1]Контракт!I31</f>
        <v>5</v>
      </c>
      <c r="J31" s="80">
        <f>[1]Контракт!J31</f>
        <v>0</v>
      </c>
      <c r="K31" s="80">
        <f>[1]Контракт!K31</f>
        <v>0</v>
      </c>
      <c r="L31" s="93">
        <f t="shared" si="7"/>
        <v>5</v>
      </c>
      <c r="M31" s="95"/>
    </row>
    <row r="32" spans="1:16" ht="33.75" customHeight="1" x14ac:dyDescent="0.25">
      <c r="A32" s="106" t="s">
        <v>96</v>
      </c>
      <c r="B32" s="99">
        <v>291</v>
      </c>
      <c r="C32" s="92">
        <f>[1]Бюджет!C30+[1]Контракт!C32</f>
        <v>3</v>
      </c>
      <c r="D32" s="92">
        <f>[1]Бюджет!D30+[1]Контракт!D32</f>
        <v>0</v>
      </c>
      <c r="E32" s="92">
        <f>[1]Бюджет!E30+[1]Контракт!E32</f>
        <v>0</v>
      </c>
      <c r="F32" s="92">
        <f>[1]Бюджет!F30+[1]Контракт!F32</f>
        <v>0</v>
      </c>
      <c r="G32" s="93">
        <f t="shared" si="6"/>
        <v>3</v>
      </c>
      <c r="H32" s="99">
        <v>291</v>
      </c>
      <c r="I32" s="80">
        <f>[1]Контракт!I32</f>
        <v>10</v>
      </c>
      <c r="J32" s="80">
        <f>[1]Контракт!J32</f>
        <v>0</v>
      </c>
      <c r="K32" s="80">
        <f>[1]Контракт!K32</f>
        <v>0</v>
      </c>
      <c r="L32" s="93">
        <f t="shared" si="7"/>
        <v>10</v>
      </c>
      <c r="M32" s="95"/>
    </row>
    <row r="33" spans="1:13" ht="24.95" customHeight="1" x14ac:dyDescent="0.25">
      <c r="A33" s="98" t="s">
        <v>140</v>
      </c>
      <c r="B33" s="99"/>
      <c r="C33" s="100">
        <f>C24+C26+C28+C29+C31+C32</f>
        <v>32</v>
      </c>
      <c r="D33" s="100">
        <f t="shared" ref="D33:E33" si="8">D24+D26+D28+D29+D31+D32</f>
        <v>27</v>
      </c>
      <c r="E33" s="100">
        <f t="shared" si="8"/>
        <v>70</v>
      </c>
      <c r="F33" s="100">
        <f>F24+F26+F28+F29+F31+F32</f>
        <v>30</v>
      </c>
      <c r="G33" s="100">
        <f>G24+G26+G28+G29+G31+G32</f>
        <v>159</v>
      </c>
      <c r="H33" s="101"/>
      <c r="I33" s="93">
        <f>SUM(I24:I32)</f>
        <v>54</v>
      </c>
      <c r="J33" s="93">
        <f t="shared" ref="J33:K33" si="9">SUM(J24:J32)</f>
        <v>0</v>
      </c>
      <c r="K33" s="93">
        <f t="shared" si="9"/>
        <v>1</v>
      </c>
      <c r="L33" s="93">
        <f>SUM(I33:K33)</f>
        <v>55</v>
      </c>
      <c r="M33" s="95">
        <f>G33+L33</f>
        <v>214</v>
      </c>
    </row>
    <row r="34" spans="1:13" ht="24.95" customHeight="1" x14ac:dyDescent="0.2">
      <c r="A34" s="87" t="s">
        <v>150</v>
      </c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9"/>
    </row>
    <row r="35" spans="1:13" ht="24.95" customHeight="1" x14ac:dyDescent="0.25">
      <c r="A35" s="105" t="s">
        <v>151</v>
      </c>
      <c r="B35" s="91" t="s">
        <v>57</v>
      </c>
      <c r="C35" s="92">
        <f>[1]Бюджет!C33+[1]Контракт!C35</f>
        <v>29</v>
      </c>
      <c r="D35" s="92">
        <f>[1]Бюджет!D33+[1]Контракт!D35</f>
        <v>26</v>
      </c>
      <c r="E35" s="92">
        <f>[1]Бюджет!E33+[1]Контракт!E35</f>
        <v>27</v>
      </c>
      <c r="F35" s="92">
        <f>[1]Бюджет!F33+[1]Контракт!F35</f>
        <v>9</v>
      </c>
      <c r="G35" s="93">
        <f>C35+D35+E35+F35</f>
        <v>91</v>
      </c>
      <c r="H35" s="91" t="s">
        <v>57</v>
      </c>
      <c r="I35" s="80">
        <f>[1]Контракт!I35</f>
        <v>42</v>
      </c>
      <c r="J35" s="80">
        <f>[1]Контракт!J35</f>
        <v>0</v>
      </c>
      <c r="K35" s="80">
        <f>[1]Контракт!K35</f>
        <v>0</v>
      </c>
      <c r="L35" s="93">
        <f>I35+K35</f>
        <v>42</v>
      </c>
      <c r="M35" s="95"/>
    </row>
    <row r="36" spans="1:13" ht="19.5" customHeight="1" x14ac:dyDescent="0.25">
      <c r="A36" s="103" t="s">
        <v>145</v>
      </c>
      <c r="B36" s="91"/>
      <c r="C36" s="104">
        <f>[1]Бюджет!C34+[1]Контракт!C36</f>
        <v>0</v>
      </c>
      <c r="D36" s="104">
        <f>[1]Бюджет!D34+[1]Контракт!D36</f>
        <v>0</v>
      </c>
      <c r="E36" s="104">
        <f>[1]Бюджет!E34+[1]Контракт!E36</f>
        <v>2</v>
      </c>
      <c r="F36" s="104">
        <f>[1]Бюджет!F34+[1]Контракт!F36</f>
        <v>0</v>
      </c>
      <c r="G36" s="99">
        <f t="shared" ref="G36:G41" si="10">C36+D36+E36+F36</f>
        <v>2</v>
      </c>
      <c r="H36" s="91"/>
      <c r="I36" s="80"/>
      <c r="J36" s="80"/>
      <c r="K36" s="80"/>
      <c r="L36" s="93"/>
      <c r="M36" s="95"/>
    </row>
    <row r="37" spans="1:13" ht="24" customHeight="1" x14ac:dyDescent="0.25">
      <c r="A37" s="90" t="s">
        <v>73</v>
      </c>
      <c r="B37" s="91" t="s">
        <v>72</v>
      </c>
      <c r="C37" s="92">
        <f>[1]Бюджет!C35+[1]Контракт!C37</f>
        <v>10</v>
      </c>
      <c r="D37" s="92">
        <f>[1]Бюджет!D35+[1]Контракт!D37</f>
        <v>17</v>
      </c>
      <c r="E37" s="92">
        <f>[1]Бюджет!E35+[1]Контракт!E37</f>
        <v>36</v>
      </c>
      <c r="F37" s="92">
        <f>[1]Бюджет!F35+[1]Контракт!F37</f>
        <v>10</v>
      </c>
      <c r="G37" s="93">
        <f t="shared" si="10"/>
        <v>73</v>
      </c>
      <c r="H37" s="91" t="s">
        <v>72</v>
      </c>
      <c r="I37" s="80">
        <f>[1]Контракт!I37</f>
        <v>17</v>
      </c>
      <c r="J37" s="80">
        <f>[1]Контракт!J37</f>
        <v>0</v>
      </c>
      <c r="K37" s="80">
        <f>[1]Контракт!K37</f>
        <v>1</v>
      </c>
      <c r="L37" s="93">
        <f>I37+K37</f>
        <v>18</v>
      </c>
      <c r="M37" s="95"/>
    </row>
    <row r="38" spans="1:13" ht="20.25" customHeight="1" x14ac:dyDescent="0.25">
      <c r="A38" s="103" t="s">
        <v>145</v>
      </c>
      <c r="B38" s="91"/>
      <c r="C38" s="104">
        <f>[1]Бюджет!C36+[1]Контракт!C38</f>
        <v>0</v>
      </c>
      <c r="D38" s="104">
        <f>[1]Бюджет!D36+[1]Контракт!D38</f>
        <v>0</v>
      </c>
      <c r="E38" s="104">
        <f>[1]Бюджет!E36+[1]Контракт!E38</f>
        <v>5</v>
      </c>
      <c r="F38" s="104">
        <f>[1]Бюджет!F36+[1]Контракт!F38</f>
        <v>0</v>
      </c>
      <c r="G38" s="99">
        <f t="shared" si="10"/>
        <v>5</v>
      </c>
      <c r="H38" s="91"/>
      <c r="I38" s="80"/>
      <c r="J38" s="80"/>
      <c r="K38" s="80"/>
      <c r="L38" s="93"/>
      <c r="M38" s="95"/>
    </row>
    <row r="39" spans="1:13" ht="24.75" customHeight="1" x14ac:dyDescent="0.25">
      <c r="A39" s="90" t="s">
        <v>152</v>
      </c>
      <c r="B39" s="99">
        <v>281</v>
      </c>
      <c r="C39" s="92">
        <f>[1]Бюджет!C37+[1]Контракт!C39</f>
        <v>7</v>
      </c>
      <c r="D39" s="92">
        <f>[1]Бюджет!D37+[1]Контракт!D39</f>
        <v>6</v>
      </c>
      <c r="E39" s="92">
        <f>[1]Бюджет!E37+[1]Контракт!E39</f>
        <v>20</v>
      </c>
      <c r="F39" s="92">
        <f>[1]Бюджет!F37+[1]Контракт!F39</f>
        <v>2</v>
      </c>
      <c r="G39" s="93">
        <f t="shared" si="10"/>
        <v>35</v>
      </c>
      <c r="H39" s="91" t="s">
        <v>97</v>
      </c>
      <c r="I39" s="80">
        <f>[1]Контракт!I39</f>
        <v>0</v>
      </c>
      <c r="J39" s="80">
        <f>[1]Контракт!J39</f>
        <v>0</v>
      </c>
      <c r="K39" s="80">
        <f>[1]Контракт!K39</f>
        <v>0</v>
      </c>
      <c r="L39" s="93">
        <f>I39+K39</f>
        <v>0</v>
      </c>
      <c r="M39" s="95"/>
    </row>
    <row r="40" spans="1:13" ht="19.5" customHeight="1" x14ac:dyDescent="0.25">
      <c r="A40" s="103" t="s">
        <v>145</v>
      </c>
      <c r="B40" s="99"/>
      <c r="C40" s="104">
        <f>[1]Бюджет!C38+[1]Контракт!C40</f>
        <v>0</v>
      </c>
      <c r="D40" s="104">
        <f>[1]Бюджет!D38+[1]Контракт!D40</f>
        <v>0</v>
      </c>
      <c r="E40" s="104">
        <f>[1]Бюджет!E38+[1]Контракт!E40</f>
        <v>1</v>
      </c>
      <c r="F40" s="104">
        <f>[1]Бюджет!F38+[1]Контракт!F40</f>
        <v>0</v>
      </c>
      <c r="G40" s="99">
        <f t="shared" si="10"/>
        <v>1</v>
      </c>
      <c r="H40" s="91"/>
      <c r="I40" s="80"/>
      <c r="J40" s="80"/>
      <c r="K40" s="80"/>
      <c r="L40" s="93"/>
      <c r="M40" s="95"/>
    </row>
    <row r="41" spans="1:13" ht="24.95" customHeight="1" x14ac:dyDescent="0.25">
      <c r="A41" s="90" t="s">
        <v>105</v>
      </c>
      <c r="B41" s="99">
        <v>292</v>
      </c>
      <c r="C41" s="92">
        <f>[1]Бюджет!C39+[1]Контракт!C41</f>
        <v>3</v>
      </c>
      <c r="D41" s="92">
        <f>[1]Бюджет!D39+[1]Контракт!D41</f>
        <v>2</v>
      </c>
      <c r="E41" s="92">
        <f>[1]Бюджет!E39+[1]Контракт!E41</f>
        <v>0</v>
      </c>
      <c r="F41" s="92">
        <f>[1]Бюджет!F39+[1]Контракт!F41</f>
        <v>0</v>
      </c>
      <c r="G41" s="93">
        <f t="shared" si="10"/>
        <v>5</v>
      </c>
      <c r="H41" s="91" t="s">
        <v>106</v>
      </c>
      <c r="I41" s="80">
        <f>[1]Контракт!I41</f>
        <v>0</v>
      </c>
      <c r="J41" s="80">
        <f>[1]Контракт!J41</f>
        <v>0</v>
      </c>
      <c r="K41" s="80">
        <f>[1]Контракт!K41</f>
        <v>0</v>
      </c>
      <c r="L41" s="93">
        <f>I41+K41</f>
        <v>0</v>
      </c>
      <c r="M41" s="95"/>
    </row>
    <row r="42" spans="1:13" ht="24.95" customHeight="1" x14ac:dyDescent="0.25">
      <c r="A42" s="98" t="s">
        <v>140</v>
      </c>
      <c r="B42" s="99"/>
      <c r="C42" s="100">
        <f>C35+C37+C39+C41</f>
        <v>49</v>
      </c>
      <c r="D42" s="100">
        <f t="shared" ref="D42:F42" si="11">D35+D37+D39+D41</f>
        <v>51</v>
      </c>
      <c r="E42" s="100">
        <f t="shared" si="11"/>
        <v>83</v>
      </c>
      <c r="F42" s="100">
        <f t="shared" si="11"/>
        <v>21</v>
      </c>
      <c r="G42" s="100">
        <f>G35+G37+G39+G41</f>
        <v>204</v>
      </c>
      <c r="H42" s="101"/>
      <c r="I42" s="93">
        <f>I35+I37+I39+I41</f>
        <v>59</v>
      </c>
      <c r="J42" s="93">
        <f>J35+J37+J39+J41</f>
        <v>0</v>
      </c>
      <c r="K42" s="93">
        <f>K35+K37+K39+K41</f>
        <v>1</v>
      </c>
      <c r="L42" s="93">
        <f>L35+L37+L39+L41</f>
        <v>60</v>
      </c>
      <c r="M42" s="95">
        <f>G42+L42</f>
        <v>264</v>
      </c>
    </row>
    <row r="43" spans="1:13" ht="24.95" customHeight="1" x14ac:dyDescent="0.2">
      <c r="A43" s="87" t="s">
        <v>153</v>
      </c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9"/>
    </row>
    <row r="44" spans="1:13" ht="22.5" customHeight="1" x14ac:dyDescent="0.25">
      <c r="A44" s="105" t="s">
        <v>151</v>
      </c>
      <c r="B44" s="91" t="s">
        <v>57</v>
      </c>
      <c r="C44" s="107">
        <f>[1]Бюджет!C42+[1]Контракт!C44</f>
        <v>0</v>
      </c>
      <c r="D44" s="107">
        <f>[1]Бюджет!D42+[1]Контракт!D44</f>
        <v>0</v>
      </c>
      <c r="E44" s="107">
        <f>[1]Бюджет!E42+[1]Контракт!E44</f>
        <v>0</v>
      </c>
      <c r="F44" s="107">
        <f>[1]Бюджет!F42+[1]Контракт!F44</f>
        <v>0</v>
      </c>
      <c r="G44" s="93">
        <f>C44+D44+E44+F44</f>
        <v>0</v>
      </c>
      <c r="H44" s="91" t="s">
        <v>57</v>
      </c>
      <c r="I44" s="80">
        <f>[1]Контракт!I44</f>
        <v>4</v>
      </c>
      <c r="J44" s="80">
        <f>[1]Контракт!J44</f>
        <v>0</v>
      </c>
      <c r="K44" s="80">
        <f>[1]Контракт!K44</f>
        <v>0</v>
      </c>
      <c r="L44" s="93">
        <f>I44+K44</f>
        <v>4</v>
      </c>
      <c r="M44" s="95"/>
    </row>
    <row r="45" spans="1:13" ht="22.5" customHeight="1" x14ac:dyDescent="0.25">
      <c r="A45" s="105" t="s">
        <v>154</v>
      </c>
      <c r="B45" s="91" t="s">
        <v>119</v>
      </c>
      <c r="C45" s="107">
        <f>[1]Бюджет!C43+[1]Контракт!C45</f>
        <v>25</v>
      </c>
      <c r="D45" s="107">
        <f>[1]Бюджет!D43+[1]Контракт!D45</f>
        <v>0</v>
      </c>
      <c r="E45" s="107">
        <f>[1]Бюджет!E43+[1]Контракт!E45</f>
        <v>0</v>
      </c>
      <c r="F45" s="107">
        <f>[1]Бюджет!F43+[1]Контракт!F45</f>
        <v>0</v>
      </c>
      <c r="G45" s="93">
        <f>C45+D45+E45+F45</f>
        <v>25</v>
      </c>
      <c r="H45" s="91" t="s">
        <v>119</v>
      </c>
      <c r="I45" s="80">
        <f>[1]Контракт!I45</f>
        <v>0</v>
      </c>
      <c r="J45" s="80">
        <f>[1]Контракт!J45</f>
        <v>0</v>
      </c>
      <c r="K45" s="80">
        <f>[1]Контракт!K45</f>
        <v>0</v>
      </c>
      <c r="L45" s="93">
        <f>I45+K45</f>
        <v>0</v>
      </c>
      <c r="M45" s="95"/>
    </row>
    <row r="46" spans="1:13" ht="25.5" customHeight="1" x14ac:dyDescent="0.25">
      <c r="A46" s="90" t="s">
        <v>152</v>
      </c>
      <c r="B46" s="99">
        <v>281</v>
      </c>
      <c r="C46" s="107">
        <f>[1]Бюджет!C44+[1]Контракт!C46</f>
        <v>0</v>
      </c>
      <c r="D46" s="107">
        <f>[1]Бюджет!D44+[1]Контракт!D46</f>
        <v>0</v>
      </c>
      <c r="E46" s="107">
        <f>[1]Бюджет!E44+[1]Контракт!E46</f>
        <v>0</v>
      </c>
      <c r="F46" s="107">
        <f>[1]Бюджет!F44+[1]Контракт!F46</f>
        <v>10</v>
      </c>
      <c r="G46" s="93">
        <f>C46+D46+E46+F46</f>
        <v>10</v>
      </c>
      <c r="H46" s="99">
        <v>281</v>
      </c>
      <c r="I46" s="80">
        <f>[1]Контракт!I46</f>
        <v>118</v>
      </c>
      <c r="J46" s="80">
        <f>[1]Контракт!J46</f>
        <v>0</v>
      </c>
      <c r="K46" s="80">
        <f>[1]Контракт!K46</f>
        <v>0</v>
      </c>
      <c r="L46" s="93">
        <f>I46+K46</f>
        <v>118</v>
      </c>
      <c r="M46" s="95"/>
    </row>
    <row r="47" spans="1:13" ht="24.95" customHeight="1" x14ac:dyDescent="0.25">
      <c r="A47" s="108" t="s">
        <v>131</v>
      </c>
      <c r="B47" s="99"/>
      <c r="C47" s="100">
        <f>SUM(C44:C46)</f>
        <v>25</v>
      </c>
      <c r="D47" s="100">
        <f t="shared" ref="D47:F47" si="12">SUM(D44:D46)</f>
        <v>0</v>
      </c>
      <c r="E47" s="100">
        <f t="shared" si="12"/>
        <v>0</v>
      </c>
      <c r="F47" s="100">
        <f t="shared" si="12"/>
        <v>10</v>
      </c>
      <c r="G47" s="100">
        <f>G44+G46+G45</f>
        <v>35</v>
      </c>
      <c r="H47" s="101"/>
      <c r="I47" s="93">
        <f>I44+I46</f>
        <v>122</v>
      </c>
      <c r="J47" s="93"/>
      <c r="K47" s="100">
        <f>K44+K46+K45</f>
        <v>0</v>
      </c>
      <c r="L47" s="100">
        <f>L44+L46+L45</f>
        <v>122</v>
      </c>
      <c r="M47" s="95">
        <f>G47+L47</f>
        <v>157</v>
      </c>
    </row>
    <row r="48" spans="1:13" ht="24.95" customHeight="1" x14ac:dyDescent="0.2">
      <c r="A48" s="87" t="s">
        <v>155</v>
      </c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9"/>
    </row>
    <row r="49" spans="1:13" ht="24.95" customHeight="1" x14ac:dyDescent="0.25">
      <c r="A49" s="90" t="s">
        <v>156</v>
      </c>
      <c r="B49" s="99">
        <v>121</v>
      </c>
      <c r="C49" s="92">
        <f>[1]Бюджет!C46+[1]Контракт!C49</f>
        <v>14</v>
      </c>
      <c r="D49" s="92">
        <f>[1]Бюджет!D46+[1]Контракт!D49</f>
        <v>8</v>
      </c>
      <c r="E49" s="92">
        <f>[1]Бюджет!E46+[1]Контракт!E49</f>
        <v>16</v>
      </c>
      <c r="F49" s="92">
        <f>[1]Бюджет!F46+[1]Контракт!F49</f>
        <v>6</v>
      </c>
      <c r="G49" s="93">
        <f>C49+D49+E49+F49</f>
        <v>44</v>
      </c>
      <c r="H49" s="99">
        <v>121</v>
      </c>
      <c r="I49" s="80">
        <f>[1]Контракт!I49</f>
        <v>8</v>
      </c>
      <c r="J49" s="80">
        <f>[1]Контракт!J49</f>
        <v>0</v>
      </c>
      <c r="K49" s="80">
        <f>[1]Контракт!K49</f>
        <v>0</v>
      </c>
      <c r="L49" s="93">
        <f t="shared" ref="L49:L60" si="13">I49+K49</f>
        <v>8</v>
      </c>
      <c r="M49" s="95"/>
    </row>
    <row r="50" spans="1:13" ht="21.75" customHeight="1" x14ac:dyDescent="0.25">
      <c r="A50" s="103" t="s">
        <v>145</v>
      </c>
      <c r="B50" s="99"/>
      <c r="C50" s="104">
        <f>[1]Бюджет!C47+[1]Контракт!C50</f>
        <v>3</v>
      </c>
      <c r="D50" s="104">
        <f>[1]Бюджет!D47+[1]Контракт!D50</f>
        <v>2</v>
      </c>
      <c r="E50" s="104">
        <f>[1]Бюджет!E47+[1]Контракт!E50</f>
        <v>3</v>
      </c>
      <c r="F50" s="104">
        <f>[1]Бюджет!F47+[1]Контракт!F50</f>
        <v>0</v>
      </c>
      <c r="G50" s="99">
        <f t="shared" ref="G50:G61" si="14">C50+D50+E50+F50</f>
        <v>8</v>
      </c>
      <c r="H50" s="99"/>
      <c r="I50" s="80"/>
      <c r="J50" s="80"/>
      <c r="K50" s="80"/>
      <c r="L50" s="93"/>
      <c r="M50" s="95"/>
    </row>
    <row r="51" spans="1:13" ht="24.95" customHeight="1" x14ac:dyDescent="0.25">
      <c r="A51" s="90" t="s">
        <v>157</v>
      </c>
      <c r="B51" s="99">
        <v>122</v>
      </c>
      <c r="C51" s="92">
        <f>[1]Бюджет!C48+[1]Контракт!C51</f>
        <v>13</v>
      </c>
      <c r="D51" s="92">
        <f>[1]Бюджет!D48+[1]Контракт!D51</f>
        <v>11</v>
      </c>
      <c r="E51" s="92">
        <f>[1]Бюджет!E48+[1]Контракт!E51</f>
        <v>15</v>
      </c>
      <c r="F51" s="92">
        <f>[1]Бюджет!F48+[1]Контракт!F51</f>
        <v>6</v>
      </c>
      <c r="G51" s="93">
        <f t="shared" si="14"/>
        <v>45</v>
      </c>
      <c r="H51" s="99">
        <v>122</v>
      </c>
      <c r="I51" s="80">
        <f>[1]Контракт!I51</f>
        <v>10</v>
      </c>
      <c r="J51" s="80">
        <f>[1]Контракт!J51</f>
        <v>0</v>
      </c>
      <c r="K51" s="80">
        <f>[1]Контракт!K51</f>
        <v>0</v>
      </c>
      <c r="L51" s="93">
        <f t="shared" si="13"/>
        <v>10</v>
      </c>
      <c r="M51" s="95"/>
    </row>
    <row r="52" spans="1:13" ht="20.25" customHeight="1" x14ac:dyDescent="0.25">
      <c r="A52" s="103" t="s">
        <v>145</v>
      </c>
      <c r="B52" s="99"/>
      <c r="C52" s="104">
        <f>[1]Бюджет!C49+[1]Контракт!C52</f>
        <v>2</v>
      </c>
      <c r="D52" s="104">
        <f>[1]Бюджет!D49+[1]Контракт!D52</f>
        <v>2</v>
      </c>
      <c r="E52" s="104">
        <f>[1]Бюджет!E49+[1]Контракт!E52</f>
        <v>4</v>
      </c>
      <c r="F52" s="104">
        <f>[1]Бюджет!F49+[1]Контракт!F52</f>
        <v>0</v>
      </c>
      <c r="G52" s="99">
        <f t="shared" si="14"/>
        <v>8</v>
      </c>
      <c r="H52" s="99"/>
      <c r="I52" s="80"/>
      <c r="J52" s="80"/>
      <c r="K52" s="80"/>
      <c r="L52" s="93"/>
      <c r="M52" s="95"/>
    </row>
    <row r="53" spans="1:13" ht="24.95" customHeight="1" x14ac:dyDescent="0.25">
      <c r="A53" s="90" t="s">
        <v>158</v>
      </c>
      <c r="B53" s="99">
        <v>123</v>
      </c>
      <c r="C53" s="92">
        <f>[1]Бюджет!C50+[1]Контракт!C53</f>
        <v>8</v>
      </c>
      <c r="D53" s="92">
        <f>[1]Бюджет!D50+[1]Контракт!D53</f>
        <v>8</v>
      </c>
      <c r="E53" s="92">
        <f>[1]Бюджет!E50+[1]Контракт!E53</f>
        <v>20</v>
      </c>
      <c r="F53" s="92">
        <f>[1]Бюджет!F50+[1]Контракт!F53</f>
        <v>5</v>
      </c>
      <c r="G53" s="93">
        <f t="shared" si="14"/>
        <v>41</v>
      </c>
      <c r="H53" s="99">
        <v>123</v>
      </c>
      <c r="I53" s="80">
        <f>[1]Контракт!I53</f>
        <v>6</v>
      </c>
      <c r="J53" s="80">
        <f>[1]Контракт!J53</f>
        <v>0</v>
      </c>
      <c r="K53" s="80">
        <f>[1]Контракт!K53</f>
        <v>0</v>
      </c>
      <c r="L53" s="93">
        <f t="shared" si="13"/>
        <v>6</v>
      </c>
      <c r="M53" s="95"/>
    </row>
    <row r="54" spans="1:13" ht="24.95" customHeight="1" x14ac:dyDescent="0.25">
      <c r="A54" s="103" t="s">
        <v>145</v>
      </c>
      <c r="B54" s="99"/>
      <c r="C54" s="104">
        <f>[1]Бюджет!C51+[1]Контракт!C54</f>
        <v>2</v>
      </c>
      <c r="D54" s="104">
        <f>[1]Бюджет!D51+[1]Контракт!D54</f>
        <v>3</v>
      </c>
      <c r="E54" s="104">
        <f>[1]Бюджет!E51+[1]Контракт!E54</f>
        <v>11</v>
      </c>
      <c r="F54" s="104">
        <f>[1]Бюджет!F51+[1]Контракт!F54</f>
        <v>0</v>
      </c>
      <c r="G54" s="99">
        <f t="shared" si="14"/>
        <v>16</v>
      </c>
      <c r="H54" s="99"/>
      <c r="I54" s="80"/>
      <c r="J54" s="80"/>
      <c r="K54" s="80"/>
      <c r="L54" s="93"/>
      <c r="M54" s="95"/>
    </row>
    <row r="55" spans="1:13" ht="24.95" customHeight="1" x14ac:dyDescent="0.25">
      <c r="A55" s="109" t="s">
        <v>15</v>
      </c>
      <c r="B55" s="99">
        <v>124</v>
      </c>
      <c r="C55" s="92">
        <f>[1]Бюджет!C52+[1]Контракт!C55</f>
        <v>3</v>
      </c>
      <c r="D55" s="92">
        <f>[1]Бюджет!D52+[1]Контракт!D55</f>
        <v>2</v>
      </c>
      <c r="E55" s="92">
        <f>[1]Бюджет!E52+[1]Контракт!E55</f>
        <v>9</v>
      </c>
      <c r="F55" s="92">
        <f>[1]Бюджет!F52+[1]Контракт!F55</f>
        <v>0</v>
      </c>
      <c r="G55" s="93">
        <f t="shared" si="14"/>
        <v>14</v>
      </c>
      <c r="H55" s="99">
        <v>124</v>
      </c>
      <c r="I55" s="80">
        <f>[1]Контракт!I55</f>
        <v>2</v>
      </c>
      <c r="J55" s="80">
        <f>[1]Контракт!J55</f>
        <v>0</v>
      </c>
      <c r="K55" s="80">
        <f>[1]Контракт!K55</f>
        <v>0</v>
      </c>
      <c r="L55" s="93">
        <f t="shared" si="13"/>
        <v>2</v>
      </c>
      <c r="M55" s="95"/>
    </row>
    <row r="56" spans="1:13" ht="17.25" customHeight="1" x14ac:dyDescent="0.25">
      <c r="A56" s="103" t="s">
        <v>145</v>
      </c>
      <c r="B56" s="99"/>
      <c r="C56" s="92">
        <f>[1]Бюджет!C53+[1]Контракт!C56</f>
        <v>0</v>
      </c>
      <c r="D56" s="92">
        <f>[1]Бюджет!D53+[1]Контракт!D56</f>
        <v>0</v>
      </c>
      <c r="E56" s="92">
        <f>[1]Бюджет!E53+[1]Контракт!E56</f>
        <v>4</v>
      </c>
      <c r="F56" s="92">
        <f>[1]Бюджет!F53+[1]Контракт!F56</f>
        <v>0</v>
      </c>
      <c r="G56" s="99">
        <f t="shared" si="14"/>
        <v>4</v>
      </c>
      <c r="H56" s="99"/>
      <c r="I56" s="80"/>
      <c r="J56" s="80"/>
      <c r="K56" s="80"/>
      <c r="L56" s="93"/>
      <c r="M56" s="95"/>
    </row>
    <row r="57" spans="1:13" ht="24.95" customHeight="1" x14ac:dyDescent="0.25">
      <c r="A57" s="90" t="s">
        <v>159</v>
      </c>
      <c r="B57" s="99">
        <v>125</v>
      </c>
      <c r="C57" s="92">
        <f>[1]Бюджет!C54+[1]Контракт!C57</f>
        <v>10</v>
      </c>
      <c r="D57" s="92">
        <f>[1]Бюджет!D54+[1]Контракт!D57</f>
        <v>10</v>
      </c>
      <c r="E57" s="92">
        <f>[1]Бюджет!E54+[1]Контракт!E57</f>
        <v>12</v>
      </c>
      <c r="F57" s="92">
        <f>[1]Бюджет!F54+[1]Контракт!F57</f>
        <v>9</v>
      </c>
      <c r="G57" s="93">
        <f t="shared" si="14"/>
        <v>41</v>
      </c>
      <c r="H57" s="99">
        <v>125</v>
      </c>
      <c r="I57" s="80">
        <f>[1]Контракт!I57</f>
        <v>10</v>
      </c>
      <c r="J57" s="80">
        <f>[1]Контракт!J57</f>
        <v>0</v>
      </c>
      <c r="K57" s="80">
        <f>[1]Контракт!K57</f>
        <v>0</v>
      </c>
      <c r="L57" s="93">
        <f t="shared" si="13"/>
        <v>10</v>
      </c>
      <c r="M57" s="95"/>
    </row>
    <row r="58" spans="1:13" ht="18" customHeight="1" x14ac:dyDescent="0.25">
      <c r="A58" s="103" t="s">
        <v>145</v>
      </c>
      <c r="B58" s="99"/>
      <c r="C58" s="104">
        <f>[1]Бюджет!C55+[1]Контракт!C58</f>
        <v>2</v>
      </c>
      <c r="D58" s="104">
        <f>[1]Бюджет!D55+[1]Контракт!D58</f>
        <v>2</v>
      </c>
      <c r="E58" s="104">
        <f>[1]Бюджет!E55+[1]Контракт!E58</f>
        <v>5</v>
      </c>
      <c r="F58" s="104">
        <f>[1]Бюджет!F55+[1]Контракт!F58</f>
        <v>0</v>
      </c>
      <c r="G58" s="99">
        <f t="shared" si="14"/>
        <v>9</v>
      </c>
      <c r="H58" s="99"/>
      <c r="I58" s="80"/>
      <c r="J58" s="80"/>
      <c r="K58" s="80"/>
      <c r="L58" s="93"/>
      <c r="M58" s="95"/>
    </row>
    <row r="59" spans="1:13" ht="24.95" customHeight="1" x14ac:dyDescent="0.25">
      <c r="A59" s="90" t="s">
        <v>74</v>
      </c>
      <c r="B59" s="99">
        <v>126</v>
      </c>
      <c r="C59" s="92">
        <f>[1]Бюджет!C56+[1]Контракт!C59</f>
        <v>6</v>
      </c>
      <c r="D59" s="92">
        <f>[1]Бюджет!D56+[1]Контракт!D59</f>
        <v>9</v>
      </c>
      <c r="E59" s="92">
        <f>[1]Бюджет!E56+[1]Контракт!E59</f>
        <v>3</v>
      </c>
      <c r="F59" s="92">
        <f>[1]Бюджет!F56+[1]Контракт!F59</f>
        <v>0</v>
      </c>
      <c r="G59" s="93">
        <f t="shared" si="14"/>
        <v>18</v>
      </c>
      <c r="H59" s="99">
        <v>126</v>
      </c>
      <c r="I59" s="80">
        <f>[1]Контракт!I59</f>
        <v>12</v>
      </c>
      <c r="J59" s="80">
        <f>[1]Контракт!J59</f>
        <v>0</v>
      </c>
      <c r="K59" s="80">
        <f>[1]Контракт!K59</f>
        <v>1</v>
      </c>
      <c r="L59" s="93">
        <f t="shared" si="13"/>
        <v>13</v>
      </c>
      <c r="M59" s="95"/>
    </row>
    <row r="60" spans="1:13" ht="24.95" customHeight="1" x14ac:dyDescent="0.25">
      <c r="A60" s="90" t="s">
        <v>48</v>
      </c>
      <c r="B60" s="99">
        <v>172</v>
      </c>
      <c r="C60" s="92">
        <f>[1]Бюджет!C57+[1]Контракт!C60</f>
        <v>3</v>
      </c>
      <c r="D60" s="92">
        <f>[1]Бюджет!D57+[1]Контракт!D60</f>
        <v>3</v>
      </c>
      <c r="E60" s="92">
        <f>[1]Бюджет!E57+[1]Контракт!E60</f>
        <v>1</v>
      </c>
      <c r="F60" s="92">
        <f>[1]Бюджет!F57+[1]Контракт!F60</f>
        <v>1</v>
      </c>
      <c r="G60" s="93">
        <f t="shared" si="14"/>
        <v>8</v>
      </c>
      <c r="H60" s="99">
        <v>172</v>
      </c>
      <c r="I60" s="80">
        <f>[1]Контракт!I60</f>
        <v>6</v>
      </c>
      <c r="J60" s="80">
        <f>[1]Контракт!J60</f>
        <v>0</v>
      </c>
      <c r="K60" s="80">
        <f>[1]Контракт!K60</f>
        <v>0</v>
      </c>
      <c r="L60" s="93">
        <f t="shared" si="13"/>
        <v>6</v>
      </c>
      <c r="M60" s="95"/>
    </row>
    <row r="61" spans="1:13" ht="18" customHeight="1" x14ac:dyDescent="0.25">
      <c r="A61" s="103" t="s">
        <v>145</v>
      </c>
      <c r="B61" s="99"/>
      <c r="C61" s="104">
        <f>[1]Бюджет!C58+[1]Контракт!C61</f>
        <v>0</v>
      </c>
      <c r="D61" s="104">
        <f>[1]Бюджет!D58+[1]Контракт!D61</f>
        <v>1</v>
      </c>
      <c r="E61" s="104">
        <f>[1]Бюджет!E58+[1]Контракт!E61</f>
        <v>1</v>
      </c>
      <c r="F61" s="104">
        <f>[1]Бюджет!F58+[1]Контракт!F61</f>
        <v>0</v>
      </c>
      <c r="G61" s="99">
        <f t="shared" si="14"/>
        <v>2</v>
      </c>
      <c r="H61" s="99"/>
      <c r="I61" s="80"/>
      <c r="J61" s="80"/>
      <c r="K61" s="80"/>
      <c r="L61" s="93"/>
      <c r="M61" s="95"/>
    </row>
    <row r="62" spans="1:13" ht="24.95" customHeight="1" x14ac:dyDescent="0.25">
      <c r="A62" s="98" t="s">
        <v>140</v>
      </c>
      <c r="B62" s="99"/>
      <c r="C62" s="100">
        <f>C49+C51+C53+C55+C57+C59+C60</f>
        <v>57</v>
      </c>
      <c r="D62" s="100">
        <f t="shared" ref="D62:G62" si="15">D49+D51+D53+D55+D57+D59+D60</f>
        <v>51</v>
      </c>
      <c r="E62" s="100">
        <f t="shared" si="15"/>
        <v>76</v>
      </c>
      <c r="F62" s="100">
        <f t="shared" si="15"/>
        <v>27</v>
      </c>
      <c r="G62" s="100">
        <f t="shared" si="15"/>
        <v>211</v>
      </c>
      <c r="H62" s="101"/>
      <c r="I62" s="93">
        <f>I49+I51+I53+I55+I57+I59+I60</f>
        <v>54</v>
      </c>
      <c r="J62" s="93">
        <f>J49+J51+J53+J55+J57+J59+J60</f>
        <v>0</v>
      </c>
      <c r="K62" s="93">
        <f>K49+K51+K53+K55+K57+K59+K60</f>
        <v>1</v>
      </c>
      <c r="L62" s="93">
        <f>L49+L51+L53+L55+L57+L59+L60</f>
        <v>55</v>
      </c>
      <c r="M62" s="95">
        <f>G62+L62</f>
        <v>266</v>
      </c>
    </row>
    <row r="63" spans="1:13" ht="24.95" customHeight="1" x14ac:dyDescent="0.2">
      <c r="A63" s="87" t="s">
        <v>160</v>
      </c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9"/>
    </row>
    <row r="64" spans="1:13" ht="24.95" customHeight="1" x14ac:dyDescent="0.25">
      <c r="A64" s="109" t="s">
        <v>161</v>
      </c>
      <c r="B64" s="99">
        <v>131</v>
      </c>
      <c r="C64" s="92">
        <f>[1]Бюджет!C61+[1]Контракт!C64</f>
        <v>4</v>
      </c>
      <c r="D64" s="92">
        <f>[1]Бюджет!D61+[1]Контракт!D64</f>
        <v>1</v>
      </c>
      <c r="E64" s="92">
        <f>[1]Бюджет!E61+[1]Контракт!E64</f>
        <v>2</v>
      </c>
      <c r="F64" s="92">
        <f>[1]Бюджет!F61+[1]Контракт!F64</f>
        <v>2</v>
      </c>
      <c r="G64" s="93">
        <f>C64+D64+E64+F64</f>
        <v>9</v>
      </c>
      <c r="H64" s="99">
        <v>131</v>
      </c>
      <c r="I64" s="80">
        <f>[1]Контракт!I64</f>
        <v>0</v>
      </c>
      <c r="J64" s="80">
        <f>[1]Контракт!J64</f>
        <v>4</v>
      </c>
      <c r="K64" s="80">
        <f>[1]Контракт!K64</f>
        <v>0</v>
      </c>
      <c r="L64" s="93">
        <f>SUM(I64:K64)</f>
        <v>4</v>
      </c>
      <c r="M64" s="95"/>
    </row>
    <row r="65" spans="1:13" ht="18.75" customHeight="1" x14ac:dyDescent="0.25">
      <c r="A65" s="103" t="s">
        <v>145</v>
      </c>
      <c r="B65" s="99"/>
      <c r="C65" s="104">
        <f>[1]Бюджет!C62+[1]Контракт!C65</f>
        <v>1</v>
      </c>
      <c r="D65" s="104">
        <f>[1]Бюджет!D62+[1]Контракт!D65</f>
        <v>1</v>
      </c>
      <c r="E65" s="104">
        <f>[1]Бюджет!E62+[1]Контракт!E65</f>
        <v>2</v>
      </c>
      <c r="F65" s="104">
        <f>[1]Бюджет!F62+[1]Контракт!F65</f>
        <v>0</v>
      </c>
      <c r="G65" s="99">
        <f t="shared" ref="G65:G71" si="16">C65+D65+E65+F65</f>
        <v>4</v>
      </c>
      <c r="H65" s="99"/>
      <c r="I65" s="80"/>
      <c r="J65" s="80"/>
      <c r="K65" s="80"/>
      <c r="L65" s="93"/>
      <c r="M65" s="95"/>
    </row>
    <row r="66" spans="1:13" ht="24.95" customHeight="1" x14ac:dyDescent="0.25">
      <c r="A66" s="110" t="s">
        <v>88</v>
      </c>
      <c r="B66" s="99">
        <v>132</v>
      </c>
      <c r="C66" s="92">
        <f>[1]Бюджет!C63+[1]Контракт!C66</f>
        <v>6</v>
      </c>
      <c r="D66" s="92">
        <f>[1]Бюджет!D63+[1]Контракт!D66</f>
        <v>4</v>
      </c>
      <c r="E66" s="92">
        <f>[1]Бюджет!E63+[1]Контракт!E66</f>
        <v>2</v>
      </c>
      <c r="F66" s="92">
        <f>[1]Бюджет!F63+[1]Контракт!F66</f>
        <v>0</v>
      </c>
      <c r="G66" s="93">
        <f t="shared" si="16"/>
        <v>12</v>
      </c>
      <c r="H66" s="99">
        <v>132</v>
      </c>
      <c r="I66" s="80">
        <f>[1]Контракт!I66</f>
        <v>13</v>
      </c>
      <c r="J66" s="80">
        <f>[1]Контракт!J66</f>
        <v>0</v>
      </c>
      <c r="K66" s="80">
        <f>[1]Контракт!K66</f>
        <v>0</v>
      </c>
      <c r="L66" s="93">
        <f>I66+K66</f>
        <v>13</v>
      </c>
      <c r="M66" s="95"/>
    </row>
    <row r="67" spans="1:13" ht="18.75" customHeight="1" x14ac:dyDescent="0.25">
      <c r="A67" s="103" t="s">
        <v>145</v>
      </c>
      <c r="B67" s="99"/>
      <c r="C67" s="104">
        <f>[1]Бюджет!C64+[1]Контракт!C67</f>
        <v>1</v>
      </c>
      <c r="D67" s="104">
        <f>[1]Бюджет!D64+[1]Контракт!D67</f>
        <v>0</v>
      </c>
      <c r="E67" s="104">
        <f>[1]Бюджет!E64+[1]Контракт!E67</f>
        <v>2</v>
      </c>
      <c r="F67" s="104">
        <f>[1]Бюджет!F64+[1]Контракт!F67</f>
        <v>0</v>
      </c>
      <c r="G67" s="99">
        <f t="shared" si="16"/>
        <v>3</v>
      </c>
      <c r="H67" s="99"/>
      <c r="I67" s="80"/>
      <c r="J67" s="80"/>
      <c r="K67" s="80"/>
      <c r="L67" s="93"/>
      <c r="M67" s="95"/>
    </row>
    <row r="68" spans="1:13" ht="24.95" customHeight="1" x14ac:dyDescent="0.25">
      <c r="A68" s="90" t="s">
        <v>14</v>
      </c>
      <c r="B68" s="99">
        <v>274</v>
      </c>
      <c r="C68" s="92">
        <f>[1]Бюджет!C65+[1]Контракт!C68</f>
        <v>8</v>
      </c>
      <c r="D68" s="92">
        <f>[1]Бюджет!D65+[1]Контракт!D68</f>
        <v>5</v>
      </c>
      <c r="E68" s="92">
        <f>[1]Бюджет!E65+[1]Контракт!E68</f>
        <v>6</v>
      </c>
      <c r="F68" s="92">
        <f>[1]Бюджет!F65+[1]Контракт!F68</f>
        <v>6</v>
      </c>
      <c r="G68" s="93">
        <f t="shared" si="16"/>
        <v>25</v>
      </c>
      <c r="H68" s="99">
        <v>274</v>
      </c>
      <c r="I68" s="80">
        <f>[1]Контракт!I68</f>
        <v>0</v>
      </c>
      <c r="J68" s="80">
        <f>[1]Контракт!J68</f>
        <v>0</v>
      </c>
      <c r="K68" s="80">
        <f>[1]Контракт!K68</f>
        <v>0</v>
      </c>
      <c r="L68" s="93">
        <f>I68+K68</f>
        <v>0</v>
      </c>
      <c r="M68" s="95"/>
    </row>
    <row r="69" spans="1:13" ht="20.25" customHeight="1" x14ac:dyDescent="0.25">
      <c r="A69" s="103" t="s">
        <v>145</v>
      </c>
      <c r="B69" s="99"/>
      <c r="C69" s="104">
        <f>[1]Бюджет!C66+[1]Контракт!C69</f>
        <v>3</v>
      </c>
      <c r="D69" s="104">
        <f>[1]Бюджет!D66+[1]Контракт!D69</f>
        <v>4</v>
      </c>
      <c r="E69" s="104">
        <f>[1]Бюджет!E66+[1]Контракт!E69</f>
        <v>1</v>
      </c>
      <c r="F69" s="104">
        <f>[1]Бюджет!F66+[1]Контракт!F69</f>
        <v>0</v>
      </c>
      <c r="G69" s="99">
        <f t="shared" si="16"/>
        <v>8</v>
      </c>
      <c r="H69" s="99"/>
      <c r="I69" s="80"/>
      <c r="J69" s="80"/>
      <c r="K69" s="80"/>
      <c r="L69" s="93"/>
      <c r="M69" s="95"/>
    </row>
    <row r="70" spans="1:13" ht="24.95" customHeight="1" x14ac:dyDescent="0.25">
      <c r="A70" s="90" t="s">
        <v>162</v>
      </c>
      <c r="B70" s="99">
        <v>275</v>
      </c>
      <c r="C70" s="92">
        <f>[1]Бюджет!C67+[1]Контракт!C70</f>
        <v>17</v>
      </c>
      <c r="D70" s="92">
        <f>[1]Бюджет!D67+[1]Контракт!D70</f>
        <v>7</v>
      </c>
      <c r="E70" s="92">
        <f>[1]Бюджет!E67+[1]Контракт!E70</f>
        <v>15</v>
      </c>
      <c r="F70" s="92">
        <f>[1]Бюджет!F67+[1]Контракт!F70</f>
        <v>1</v>
      </c>
      <c r="G70" s="93">
        <f t="shared" si="16"/>
        <v>40</v>
      </c>
      <c r="H70" s="99">
        <v>275</v>
      </c>
      <c r="I70" s="80">
        <f>[1]Контракт!I70</f>
        <v>17</v>
      </c>
      <c r="J70" s="80">
        <f>[1]Контракт!J70</f>
        <v>0</v>
      </c>
      <c r="K70" s="80">
        <f>[1]Контракт!K70</f>
        <v>1</v>
      </c>
      <c r="L70" s="93">
        <f>I70+K70</f>
        <v>18</v>
      </c>
      <c r="M70" s="95"/>
    </row>
    <row r="71" spans="1:13" ht="20.25" customHeight="1" x14ac:dyDescent="0.25">
      <c r="A71" s="103" t="s">
        <v>145</v>
      </c>
      <c r="B71" s="99"/>
      <c r="C71" s="104">
        <f>[1]Бюджет!C68+[1]Контракт!C71</f>
        <v>5</v>
      </c>
      <c r="D71" s="104">
        <f>[1]Бюджет!D68+[1]Контракт!D71</f>
        <v>7</v>
      </c>
      <c r="E71" s="104">
        <f>[1]Бюджет!E68+[1]Контракт!E71</f>
        <v>14</v>
      </c>
      <c r="F71" s="104">
        <f>[1]Бюджет!F68+[1]Контракт!F71</f>
        <v>0</v>
      </c>
      <c r="G71" s="99">
        <f t="shared" si="16"/>
        <v>26</v>
      </c>
      <c r="H71" s="99"/>
      <c r="I71" s="80"/>
      <c r="J71" s="80"/>
      <c r="K71" s="80"/>
      <c r="L71" s="93"/>
      <c r="M71" s="95"/>
    </row>
    <row r="72" spans="1:13" ht="24.95" customHeight="1" x14ac:dyDescent="0.25">
      <c r="A72" s="98" t="s">
        <v>140</v>
      </c>
      <c r="B72" s="99"/>
      <c r="C72" s="100">
        <f>C64+C66+C68+C70</f>
        <v>35</v>
      </c>
      <c r="D72" s="100">
        <f t="shared" ref="D72:F72" si="17">D64+D66+D68+D70</f>
        <v>17</v>
      </c>
      <c r="E72" s="100">
        <f t="shared" si="17"/>
        <v>25</v>
      </c>
      <c r="F72" s="100">
        <f t="shared" si="17"/>
        <v>9</v>
      </c>
      <c r="G72" s="100">
        <f>G64+G66+G68+G70</f>
        <v>86</v>
      </c>
      <c r="H72" s="100">
        <f t="shared" ref="H72:L72" si="18">SUM(H64:H70)</f>
        <v>812</v>
      </c>
      <c r="I72" s="100">
        <f t="shared" si="18"/>
        <v>30</v>
      </c>
      <c r="J72" s="100">
        <f t="shared" si="18"/>
        <v>4</v>
      </c>
      <c r="K72" s="100">
        <f t="shared" si="18"/>
        <v>1</v>
      </c>
      <c r="L72" s="100">
        <f t="shared" si="18"/>
        <v>35</v>
      </c>
      <c r="M72" s="95">
        <f>G72+L72</f>
        <v>121</v>
      </c>
    </row>
    <row r="73" spans="1:13" ht="24.95" customHeight="1" x14ac:dyDescent="0.2">
      <c r="A73" s="87" t="s">
        <v>163</v>
      </c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9"/>
    </row>
    <row r="74" spans="1:13" ht="24.95" customHeight="1" x14ac:dyDescent="0.25">
      <c r="A74" s="109" t="s">
        <v>23</v>
      </c>
      <c r="B74" s="99">
        <v>101</v>
      </c>
      <c r="C74" s="92">
        <f>[1]Бюджет!C71+[1]Контракт!C74</f>
        <v>13</v>
      </c>
      <c r="D74" s="92">
        <f>[1]Бюджет!D71+[1]Контракт!D74</f>
        <v>5</v>
      </c>
      <c r="E74" s="92">
        <f>[1]Бюджет!E71+[1]Контракт!E74</f>
        <v>5</v>
      </c>
      <c r="F74" s="92">
        <f>[1]Бюджет!F71+[1]Контракт!F74</f>
        <v>2</v>
      </c>
      <c r="G74" s="93">
        <f>C74+D74+E74+F74</f>
        <v>25</v>
      </c>
      <c r="H74" s="99">
        <v>101</v>
      </c>
      <c r="I74" s="80">
        <f>[1]Контракт!I74</f>
        <v>3</v>
      </c>
      <c r="J74" s="80">
        <f>[1]Контракт!J74</f>
        <v>0</v>
      </c>
      <c r="K74" s="80">
        <f>[1]Контракт!K74</f>
        <v>0</v>
      </c>
      <c r="L74" s="93">
        <f>I74+K74</f>
        <v>3</v>
      </c>
      <c r="M74" s="95"/>
    </row>
    <row r="75" spans="1:13" ht="19.5" customHeight="1" x14ac:dyDescent="0.25">
      <c r="A75" s="103" t="s">
        <v>145</v>
      </c>
      <c r="B75" s="99"/>
      <c r="C75" s="104">
        <f>[1]Бюджет!C72+[1]Контракт!C75</f>
        <v>2</v>
      </c>
      <c r="D75" s="104">
        <f>[1]Бюджет!D72+[1]Контракт!D75</f>
        <v>0</v>
      </c>
      <c r="E75" s="104">
        <f>[1]Бюджет!E72+[1]Контракт!E75</f>
        <v>2</v>
      </c>
      <c r="F75" s="104">
        <f>[1]Бюджет!F72+[1]Контракт!F75</f>
        <v>0</v>
      </c>
      <c r="G75" s="99">
        <f t="shared" ref="G75:G82" si="19">C75+D75+E75+F75</f>
        <v>4</v>
      </c>
      <c r="H75" s="99"/>
      <c r="I75" s="80"/>
      <c r="J75" s="80"/>
      <c r="K75" s="80"/>
      <c r="L75" s="93"/>
      <c r="M75" s="95"/>
    </row>
    <row r="76" spans="1:13" ht="24.95" customHeight="1" x14ac:dyDescent="0.25">
      <c r="A76" s="109" t="s">
        <v>91</v>
      </c>
      <c r="B76" s="91" t="s">
        <v>92</v>
      </c>
      <c r="C76" s="92">
        <f>[1]Бюджет!C73+[1]Контракт!C76</f>
        <v>0</v>
      </c>
      <c r="D76" s="92">
        <f>[1]Бюджет!D73+[1]Контракт!D76</f>
        <v>0</v>
      </c>
      <c r="E76" s="92">
        <f>[1]Бюджет!E73+[1]Контракт!E76</f>
        <v>2</v>
      </c>
      <c r="F76" s="92">
        <f>[1]Бюджет!F73+[1]Контракт!F76</f>
        <v>0</v>
      </c>
      <c r="G76" s="93">
        <f t="shared" si="19"/>
        <v>2</v>
      </c>
      <c r="H76" s="91" t="s">
        <v>92</v>
      </c>
      <c r="I76" s="80">
        <f>[1]Контракт!I76</f>
        <v>0</v>
      </c>
      <c r="J76" s="80">
        <f>[1]Контракт!J76</f>
        <v>0</v>
      </c>
      <c r="K76" s="80">
        <f>[1]Контракт!K76</f>
        <v>0</v>
      </c>
      <c r="L76" s="100">
        <f>I76+K76</f>
        <v>0</v>
      </c>
      <c r="M76" s="95"/>
    </row>
    <row r="77" spans="1:13" ht="18.75" customHeight="1" x14ac:dyDescent="0.25">
      <c r="A77" s="90" t="s">
        <v>164</v>
      </c>
      <c r="B77" s="99">
        <v>183</v>
      </c>
      <c r="C77" s="92">
        <f>[1]Бюджет!C74+[1]Контракт!C77</f>
        <v>2</v>
      </c>
      <c r="D77" s="92">
        <f>[1]Бюджет!D74+[1]Контракт!D77</f>
        <v>1</v>
      </c>
      <c r="E77" s="92">
        <f>[1]Бюджет!E74+[1]Контракт!E77</f>
        <v>4</v>
      </c>
      <c r="F77" s="92">
        <f>[1]Бюджет!F74+[1]Контракт!F77</f>
        <v>4</v>
      </c>
      <c r="G77" s="93">
        <f t="shared" si="19"/>
        <v>11</v>
      </c>
      <c r="H77" s="99">
        <v>183</v>
      </c>
      <c r="I77" s="80">
        <f>[1]Контракт!I77</f>
        <v>6</v>
      </c>
      <c r="J77" s="80">
        <f>[1]Контракт!J77</f>
        <v>0</v>
      </c>
      <c r="K77" s="80">
        <f>[1]Контракт!K77</f>
        <v>0</v>
      </c>
      <c r="L77" s="93">
        <f>I77+K77</f>
        <v>6</v>
      </c>
      <c r="M77" s="95"/>
    </row>
    <row r="78" spans="1:13" ht="18.75" customHeight="1" x14ac:dyDescent="0.25">
      <c r="A78" s="103" t="s">
        <v>145</v>
      </c>
      <c r="B78" s="99"/>
      <c r="C78" s="104">
        <f>[1]Бюджет!C75+[1]Контракт!C78</f>
        <v>0</v>
      </c>
      <c r="D78" s="104">
        <f>[1]Бюджет!D75+[1]Контракт!D78</f>
        <v>0</v>
      </c>
      <c r="E78" s="104">
        <f>[1]Бюджет!E75+[1]Контракт!E78</f>
        <v>2</v>
      </c>
      <c r="F78" s="104">
        <f>[1]Бюджет!F75+[1]Контракт!F78</f>
        <v>0</v>
      </c>
      <c r="G78" s="99">
        <f t="shared" si="19"/>
        <v>2</v>
      </c>
      <c r="H78" s="99"/>
      <c r="I78" s="80"/>
      <c r="J78" s="80"/>
      <c r="K78" s="80"/>
      <c r="L78" s="93"/>
      <c r="M78" s="95"/>
    </row>
    <row r="79" spans="1:13" ht="25.5" customHeight="1" x14ac:dyDescent="0.25">
      <c r="A79" s="90" t="s">
        <v>13</v>
      </c>
      <c r="B79" s="99">
        <v>184</v>
      </c>
      <c r="C79" s="92">
        <f>[1]Бюджет!C76+[1]Контракт!C79</f>
        <v>28</v>
      </c>
      <c r="D79" s="92">
        <f>[1]Бюджет!D76+[1]Контракт!D79</f>
        <v>17</v>
      </c>
      <c r="E79" s="92">
        <f>[1]Бюджет!E76+[1]Контракт!E79</f>
        <v>34</v>
      </c>
      <c r="F79" s="92">
        <f>[1]Бюджет!F76+[1]Контракт!F79</f>
        <v>12</v>
      </c>
      <c r="G79" s="93">
        <f t="shared" si="19"/>
        <v>91</v>
      </c>
      <c r="H79" s="99">
        <v>184</v>
      </c>
      <c r="I79" s="80">
        <f>[1]Контракт!I79</f>
        <v>22</v>
      </c>
      <c r="J79" s="80">
        <f>[1]Контракт!J79</f>
        <v>0</v>
      </c>
      <c r="K79" s="80">
        <f>[1]Контракт!K79</f>
        <v>0</v>
      </c>
      <c r="L79" s="93">
        <f>I79+K79</f>
        <v>22</v>
      </c>
      <c r="M79" s="95"/>
    </row>
    <row r="80" spans="1:13" ht="18.75" customHeight="1" x14ac:dyDescent="0.25">
      <c r="A80" s="103" t="s">
        <v>145</v>
      </c>
      <c r="B80" s="99"/>
      <c r="C80" s="104">
        <f>[1]Бюджет!C77+[1]Контракт!C80</f>
        <v>8</v>
      </c>
      <c r="D80" s="104">
        <f>[1]Бюджет!D77+[1]Контракт!D80</f>
        <v>15</v>
      </c>
      <c r="E80" s="104">
        <f>[1]Бюджет!E77+[1]Контракт!E80</f>
        <v>22</v>
      </c>
      <c r="F80" s="104">
        <f>[1]Бюджет!F77+[1]Контракт!F80</f>
        <v>0</v>
      </c>
      <c r="G80" s="99">
        <f t="shared" si="19"/>
        <v>45</v>
      </c>
      <c r="H80" s="99"/>
      <c r="I80" s="80"/>
      <c r="J80" s="80"/>
      <c r="K80" s="80"/>
      <c r="L80" s="93"/>
      <c r="M80" s="95"/>
    </row>
    <row r="81" spans="1:13" ht="24.95" customHeight="1" x14ac:dyDescent="0.25">
      <c r="A81" s="109" t="s">
        <v>69</v>
      </c>
      <c r="B81" s="99">
        <v>263</v>
      </c>
      <c r="C81" s="92">
        <f>[1]Бюджет!C78+[1]Контракт!C81</f>
        <v>19</v>
      </c>
      <c r="D81" s="92">
        <f>[1]Бюджет!D78+[1]Контракт!D81</f>
        <v>0</v>
      </c>
      <c r="E81" s="92">
        <f>[1]Бюджет!E78+[1]Контракт!E81</f>
        <v>6</v>
      </c>
      <c r="F81" s="92">
        <f>[1]Бюджет!F78+[1]Контракт!F81</f>
        <v>0</v>
      </c>
      <c r="G81" s="93">
        <f t="shared" si="19"/>
        <v>25</v>
      </c>
      <c r="H81" s="99">
        <v>263</v>
      </c>
      <c r="I81" s="80">
        <f>[1]Контракт!I81</f>
        <v>20</v>
      </c>
      <c r="J81" s="80">
        <f>[1]Контракт!J81</f>
        <v>0</v>
      </c>
      <c r="K81" s="80">
        <f>[1]Контракт!K81</f>
        <v>0</v>
      </c>
      <c r="L81" s="93">
        <f>I81+K81</f>
        <v>20</v>
      </c>
      <c r="M81" s="95"/>
    </row>
    <row r="82" spans="1:13" ht="18.75" customHeight="1" x14ac:dyDescent="0.25">
      <c r="A82" s="103" t="s">
        <v>145</v>
      </c>
      <c r="B82" s="99"/>
      <c r="C82" s="104">
        <f>[1]Бюджет!C79+[1]Контракт!C82</f>
        <v>4</v>
      </c>
      <c r="D82" s="104">
        <f>[1]Бюджет!D79+[1]Контракт!D82</f>
        <v>0</v>
      </c>
      <c r="E82" s="104">
        <f>[1]Бюджет!E79+[1]Контракт!E82</f>
        <v>4</v>
      </c>
      <c r="F82" s="104">
        <f>[1]Бюджет!F79+[1]Контракт!F82</f>
        <v>0</v>
      </c>
      <c r="G82" s="99">
        <f t="shared" si="19"/>
        <v>8</v>
      </c>
      <c r="H82" s="99"/>
      <c r="I82" s="80"/>
      <c r="J82" s="80"/>
      <c r="K82" s="80"/>
      <c r="L82" s="93"/>
      <c r="M82" s="95"/>
    </row>
    <row r="83" spans="1:13" ht="24.95" customHeight="1" x14ac:dyDescent="0.25">
      <c r="A83" s="98" t="s">
        <v>140</v>
      </c>
      <c r="B83" s="99"/>
      <c r="C83" s="100">
        <f>C74+C76+C77+C79+C81</f>
        <v>62</v>
      </c>
      <c r="D83" s="100">
        <f t="shared" ref="D83:G83" si="20">D74+D76+D77+D79+D81</f>
        <v>23</v>
      </c>
      <c r="E83" s="100">
        <f t="shared" si="20"/>
        <v>51</v>
      </c>
      <c r="F83" s="100">
        <f t="shared" si="20"/>
        <v>18</v>
      </c>
      <c r="G83" s="100">
        <f t="shared" si="20"/>
        <v>154</v>
      </c>
      <c r="H83" s="101"/>
      <c r="I83" s="93">
        <f>I74+I76+I77+I79+I81</f>
        <v>51</v>
      </c>
      <c r="J83" s="93"/>
      <c r="K83" s="93">
        <f>K74+K76+K77+K79+K81</f>
        <v>0</v>
      </c>
      <c r="L83" s="93">
        <f>L74+L76+L77+L79+L81</f>
        <v>51</v>
      </c>
      <c r="M83" s="95">
        <f>G83+L83</f>
        <v>205</v>
      </c>
    </row>
    <row r="84" spans="1:13" ht="24.95" customHeight="1" x14ac:dyDescent="0.2">
      <c r="A84" s="87" t="s">
        <v>165</v>
      </c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9"/>
    </row>
    <row r="85" spans="1:13" ht="24.95" customHeight="1" x14ac:dyDescent="0.25">
      <c r="A85" s="109" t="s">
        <v>28</v>
      </c>
      <c r="B85" s="99">
        <v>192</v>
      </c>
      <c r="C85" s="92">
        <f>[1]Бюджет!C82+[1]Контракт!C85</f>
        <v>11</v>
      </c>
      <c r="D85" s="92">
        <f>[1]Бюджет!D82+[1]Контракт!D85</f>
        <v>3</v>
      </c>
      <c r="E85" s="92">
        <f>[1]Бюджет!E82+[1]Контракт!E85</f>
        <v>2</v>
      </c>
      <c r="F85" s="92">
        <f>[1]Бюджет!F82+[1]Контракт!F85</f>
        <v>0</v>
      </c>
      <c r="G85" s="93">
        <f t="shared" ref="G85:G89" si="21">C85+D85+E85+F85</f>
        <v>16</v>
      </c>
      <c r="H85" s="99">
        <v>192</v>
      </c>
      <c r="I85" s="80">
        <f>[1]Контракт!I85</f>
        <v>8</v>
      </c>
      <c r="J85" s="80">
        <f>[1]Контракт!J85</f>
        <v>0</v>
      </c>
      <c r="K85" s="80">
        <f>[1]Контракт!K85</f>
        <v>0</v>
      </c>
      <c r="L85" s="93">
        <f>I85+K85</f>
        <v>8</v>
      </c>
      <c r="M85" s="95"/>
    </row>
    <row r="86" spans="1:13" ht="24.95" customHeight="1" x14ac:dyDescent="0.25">
      <c r="A86" s="103" t="s">
        <v>145</v>
      </c>
      <c r="B86" s="99"/>
      <c r="C86" s="92"/>
      <c r="D86" s="92"/>
      <c r="E86" s="92"/>
      <c r="F86" s="92"/>
      <c r="G86" s="99">
        <f t="shared" si="21"/>
        <v>0</v>
      </c>
      <c r="H86" s="99"/>
      <c r="I86" s="80"/>
      <c r="J86" s="80"/>
      <c r="K86" s="80"/>
      <c r="L86" s="93"/>
      <c r="M86" s="95"/>
    </row>
    <row r="87" spans="1:13" ht="24.95" customHeight="1" x14ac:dyDescent="0.25">
      <c r="A87" s="90" t="s">
        <v>166</v>
      </c>
      <c r="B87" s="99">
        <v>193</v>
      </c>
      <c r="C87" s="92">
        <f>[1]Бюджет!C84+[1]Контракт!C87</f>
        <v>7</v>
      </c>
      <c r="D87" s="92">
        <f>[1]Бюджет!D84+[1]Контракт!D87</f>
        <v>3</v>
      </c>
      <c r="E87" s="92">
        <f>[1]Бюджет!E84+[1]Контракт!E87</f>
        <v>0</v>
      </c>
      <c r="F87" s="92">
        <f>[1]Бюджет!F84+[1]Контракт!F87</f>
        <v>1</v>
      </c>
      <c r="G87" s="93">
        <f t="shared" si="21"/>
        <v>11</v>
      </c>
      <c r="H87" s="99">
        <v>193</v>
      </c>
      <c r="I87" s="80">
        <f>[1]Контракт!I87</f>
        <v>18</v>
      </c>
      <c r="J87" s="80">
        <f>[1]Контракт!J87</f>
        <v>0</v>
      </c>
      <c r="K87" s="80">
        <f>[1]Контракт!K87</f>
        <v>0</v>
      </c>
      <c r="L87" s="93">
        <f>I87+K87</f>
        <v>18</v>
      </c>
      <c r="M87" s="95"/>
    </row>
    <row r="88" spans="1:13" ht="24" customHeight="1" x14ac:dyDescent="0.25">
      <c r="A88" s="90" t="s">
        <v>13</v>
      </c>
      <c r="B88" s="99">
        <v>184</v>
      </c>
      <c r="C88" s="92">
        <f>[1]Бюджет!C85+[1]Контракт!C88</f>
        <v>0</v>
      </c>
      <c r="D88" s="92">
        <f>[1]Бюджет!D85+[1]Контракт!D88</f>
        <v>1</v>
      </c>
      <c r="E88" s="92">
        <f>[1]Бюджет!E85+[1]Контракт!E88</f>
        <v>2</v>
      </c>
      <c r="F88" s="92">
        <f>[1]Бюджет!F85+[1]Контракт!F88</f>
        <v>1</v>
      </c>
      <c r="G88" s="93">
        <f t="shared" si="21"/>
        <v>4</v>
      </c>
      <c r="H88" s="99">
        <v>184</v>
      </c>
      <c r="I88" s="80">
        <f>[1]Контракт!I88</f>
        <v>0</v>
      </c>
      <c r="J88" s="80">
        <f>[1]Контракт!J88</f>
        <v>0</v>
      </c>
      <c r="K88" s="80">
        <f>[1]Контракт!K88</f>
        <v>0</v>
      </c>
      <c r="L88" s="93">
        <f>I88+K88</f>
        <v>0</v>
      </c>
      <c r="M88" s="95"/>
    </row>
    <row r="89" spans="1:13" ht="18" customHeight="1" x14ac:dyDescent="0.25">
      <c r="A89" s="103" t="s">
        <v>145</v>
      </c>
      <c r="B89" s="99"/>
      <c r="C89" s="92"/>
      <c r="D89" s="92"/>
      <c r="E89" s="92"/>
      <c r="F89" s="92"/>
      <c r="G89" s="99">
        <f t="shared" si="21"/>
        <v>0</v>
      </c>
      <c r="H89" s="99"/>
      <c r="I89" s="80"/>
      <c r="J89" s="80"/>
      <c r="K89" s="80"/>
      <c r="L89" s="93"/>
      <c r="M89" s="95"/>
    </row>
    <row r="90" spans="1:13" ht="24.95" customHeight="1" x14ac:dyDescent="0.25">
      <c r="A90" s="98" t="s">
        <v>140</v>
      </c>
      <c r="B90" s="99"/>
      <c r="C90" s="100">
        <f>C85+C87+C88</f>
        <v>18</v>
      </c>
      <c r="D90" s="100">
        <f t="shared" ref="D90:G90" si="22">D85+D87+D88</f>
        <v>7</v>
      </c>
      <c r="E90" s="100">
        <f t="shared" si="22"/>
        <v>4</v>
      </c>
      <c r="F90" s="100">
        <f t="shared" si="22"/>
        <v>2</v>
      </c>
      <c r="G90" s="100">
        <f t="shared" si="22"/>
        <v>31</v>
      </c>
      <c r="H90" s="101"/>
      <c r="I90" s="93">
        <f>I85+I87+I88</f>
        <v>26</v>
      </c>
      <c r="J90" s="93"/>
      <c r="K90" s="93">
        <f>K85+K87+K88</f>
        <v>0</v>
      </c>
      <c r="L90" s="93">
        <f>L85+L87+L88</f>
        <v>26</v>
      </c>
      <c r="M90" s="95">
        <f>G90+L90</f>
        <v>57</v>
      </c>
    </row>
    <row r="91" spans="1:13" ht="24.95" customHeight="1" x14ac:dyDescent="0.2">
      <c r="A91" s="87" t="s">
        <v>167</v>
      </c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9"/>
    </row>
    <row r="92" spans="1:13" ht="24.95" customHeight="1" x14ac:dyDescent="0.25">
      <c r="A92" s="105" t="s">
        <v>52</v>
      </c>
      <c r="B92" s="99">
        <v>103</v>
      </c>
      <c r="C92" s="92">
        <f>[1]Бюджет!C89+[1]Контракт!C92</f>
        <v>5</v>
      </c>
      <c r="D92" s="92">
        <f>[1]Бюджет!D89+[1]Контракт!D92</f>
        <v>1</v>
      </c>
      <c r="E92" s="92">
        <f>[1]Бюджет!E89+[1]Контракт!E92</f>
        <v>2</v>
      </c>
      <c r="F92" s="92">
        <f>[1]Бюджет!F89+[1]Контракт!F92</f>
        <v>1</v>
      </c>
      <c r="G92" s="93">
        <f>C92+D92+E92+F92</f>
        <v>9</v>
      </c>
      <c r="H92" s="99">
        <v>103</v>
      </c>
      <c r="I92" s="80">
        <f>[1]Контракт!I92</f>
        <v>2</v>
      </c>
      <c r="J92" s="80">
        <f>[1]Контракт!J92</f>
        <v>0</v>
      </c>
      <c r="K92" s="80">
        <f>[1]Контракт!K92</f>
        <v>0</v>
      </c>
      <c r="L92" s="93">
        <f>I92+K92</f>
        <v>2</v>
      </c>
      <c r="M92" s="95"/>
    </row>
    <row r="93" spans="1:13" ht="24.95" customHeight="1" x14ac:dyDescent="0.25">
      <c r="A93" s="103" t="s">
        <v>145</v>
      </c>
      <c r="B93" s="99"/>
      <c r="C93" s="92">
        <f>[1]Бюджет!C90+[1]Контракт!C93</f>
        <v>0</v>
      </c>
      <c r="D93" s="92">
        <f>[1]Бюджет!D90+[1]Контракт!D93</f>
        <v>0</v>
      </c>
      <c r="E93" s="92">
        <f>[1]Бюджет!E90+[1]Контракт!E93</f>
        <v>0</v>
      </c>
      <c r="F93" s="92">
        <f>[1]Бюджет!F90+[1]Контракт!F93</f>
        <v>0</v>
      </c>
      <c r="G93" s="99">
        <f t="shared" ref="G93:G98" si="23">C93+D93+E93+F93</f>
        <v>0</v>
      </c>
      <c r="H93" s="99"/>
      <c r="I93" s="80"/>
      <c r="J93" s="80"/>
      <c r="K93" s="80"/>
      <c r="L93" s="93"/>
      <c r="M93" s="95"/>
    </row>
    <row r="94" spans="1:13" ht="24.95" customHeight="1" x14ac:dyDescent="0.25">
      <c r="A94" s="105" t="s">
        <v>101</v>
      </c>
      <c r="B94" s="91" t="s">
        <v>102</v>
      </c>
      <c r="C94" s="92">
        <f>[1]Бюджет!C91+[1]Контракт!C94</f>
        <v>1</v>
      </c>
      <c r="D94" s="92">
        <f>[1]Бюджет!D91+[1]Контракт!D94</f>
        <v>0</v>
      </c>
      <c r="E94" s="92">
        <f>[1]Бюджет!E91+[1]Контракт!E94</f>
        <v>0</v>
      </c>
      <c r="F94" s="92">
        <f>[1]Бюджет!F91+[1]Контракт!F94</f>
        <v>0</v>
      </c>
      <c r="G94" s="93">
        <f t="shared" si="23"/>
        <v>1</v>
      </c>
      <c r="H94" s="99"/>
      <c r="I94" s="80"/>
      <c r="J94" s="80"/>
      <c r="K94" s="80"/>
      <c r="L94" s="93"/>
      <c r="M94" s="95"/>
    </row>
    <row r="95" spans="1:13" ht="24.95" customHeight="1" x14ac:dyDescent="0.25">
      <c r="A95" s="90" t="s">
        <v>90</v>
      </c>
      <c r="B95" s="99">
        <v>161</v>
      </c>
      <c r="C95" s="92">
        <f>[1]Бюджет!C92+[1]Контракт!C95</f>
        <v>1</v>
      </c>
      <c r="D95" s="92">
        <f>[1]Бюджет!D92+[1]Контракт!D95</f>
        <v>1</v>
      </c>
      <c r="E95" s="92">
        <f>[1]Бюджет!E92+[1]Контракт!E95</f>
        <v>0</v>
      </c>
      <c r="F95" s="92">
        <f>[1]Бюджет!F92+[1]Контракт!F95</f>
        <v>0</v>
      </c>
      <c r="G95" s="93">
        <f t="shared" si="23"/>
        <v>2</v>
      </c>
      <c r="H95" s="99">
        <v>161</v>
      </c>
      <c r="I95" s="80">
        <f>[1]Контракт!I95</f>
        <v>0</v>
      </c>
      <c r="J95" s="80">
        <f>[1]Контракт!J95</f>
        <v>0</v>
      </c>
      <c r="K95" s="80">
        <f>[1]Контракт!K95</f>
        <v>0</v>
      </c>
      <c r="L95" s="93">
        <f>I95+K95</f>
        <v>0</v>
      </c>
      <c r="M95" s="95"/>
    </row>
    <row r="96" spans="1:13" ht="24.95" customHeight="1" x14ac:dyDescent="0.25">
      <c r="A96" s="90" t="s">
        <v>13</v>
      </c>
      <c r="B96" s="99">
        <v>184</v>
      </c>
      <c r="C96" s="92">
        <f>[1]Бюджет!C93+[1]Контракт!C96</f>
        <v>0</v>
      </c>
      <c r="D96" s="92">
        <f>[1]Бюджет!D93+[1]Контракт!D96</f>
        <v>0</v>
      </c>
      <c r="E96" s="92">
        <f>[1]Бюджет!E93+[1]Контракт!E96</f>
        <v>0</v>
      </c>
      <c r="F96" s="92">
        <f>[1]Бюджет!F93+[1]Контракт!F96</f>
        <v>1</v>
      </c>
      <c r="G96" s="93">
        <f t="shared" si="23"/>
        <v>1</v>
      </c>
      <c r="H96" s="99">
        <v>184</v>
      </c>
      <c r="I96" s="80">
        <f>[1]Контракт!I96</f>
        <v>0</v>
      </c>
      <c r="J96" s="80">
        <f>[1]Контракт!J96</f>
        <v>0</v>
      </c>
      <c r="K96" s="80">
        <f>[1]Контракт!K96</f>
        <v>0</v>
      </c>
      <c r="L96" s="93">
        <f>I96+K96</f>
        <v>0</v>
      </c>
      <c r="M96" s="111"/>
    </row>
    <row r="97" spans="1:14" ht="24.95" customHeight="1" x14ac:dyDescent="0.25">
      <c r="A97" s="109" t="s">
        <v>168</v>
      </c>
      <c r="B97" s="99">
        <v>185</v>
      </c>
      <c r="C97" s="92">
        <f>[1]Бюджет!C94+[1]Контракт!C97</f>
        <v>23</v>
      </c>
      <c r="D97" s="92">
        <f>[1]Бюджет!D94+[1]Контракт!D97</f>
        <v>7</v>
      </c>
      <c r="E97" s="92">
        <f>[1]Бюджет!E94+[1]Контракт!E97</f>
        <v>6</v>
      </c>
      <c r="F97" s="92">
        <f>[1]Бюджет!F94+[1]Контракт!F97</f>
        <v>3</v>
      </c>
      <c r="G97" s="93">
        <f t="shared" si="23"/>
        <v>39</v>
      </c>
      <c r="H97" s="99">
        <v>185</v>
      </c>
      <c r="I97" s="80">
        <f>[1]Контракт!I97</f>
        <v>15</v>
      </c>
      <c r="J97" s="80">
        <f>[1]Контракт!J97</f>
        <v>0</v>
      </c>
      <c r="K97" s="80">
        <f>[1]Контракт!K97</f>
        <v>0</v>
      </c>
      <c r="L97" s="93">
        <f>I97+K97</f>
        <v>15</v>
      </c>
      <c r="M97" s="111"/>
    </row>
    <row r="98" spans="1:14" ht="24.95" customHeight="1" x14ac:dyDescent="0.25">
      <c r="A98" s="103" t="s">
        <v>145</v>
      </c>
      <c r="B98" s="99"/>
      <c r="C98" s="92">
        <f>[1]Бюджет!C95+[1]Контракт!C98</f>
        <v>4</v>
      </c>
      <c r="D98" s="92">
        <f>[1]Бюджет!D95+[1]Контракт!D98</f>
        <v>0</v>
      </c>
      <c r="E98" s="92">
        <f>[1]Бюджет!E95+[1]Контракт!E98</f>
        <v>2</v>
      </c>
      <c r="F98" s="92">
        <f>[1]Бюджет!F95+[1]Контракт!F98</f>
        <v>0</v>
      </c>
      <c r="G98" s="99">
        <f t="shared" si="23"/>
        <v>6</v>
      </c>
      <c r="H98" s="99"/>
      <c r="I98" s="80"/>
      <c r="J98" s="80"/>
      <c r="K98" s="80"/>
      <c r="L98" s="93"/>
      <c r="M98" s="111"/>
    </row>
    <row r="99" spans="1:14" ht="24.95" customHeight="1" x14ac:dyDescent="0.25">
      <c r="A99" s="112" t="s">
        <v>140</v>
      </c>
      <c r="B99" s="99"/>
      <c r="C99" s="100">
        <f>C92+C95+C96+C97+C94</f>
        <v>30</v>
      </c>
      <c r="D99" s="100">
        <f t="shared" ref="D99:F99" si="24">D92+D95+D96+D97+D94</f>
        <v>9</v>
      </c>
      <c r="E99" s="100">
        <f t="shared" si="24"/>
        <v>8</v>
      </c>
      <c r="F99" s="100">
        <f t="shared" si="24"/>
        <v>5</v>
      </c>
      <c r="G99" s="100">
        <f>G92+G95+G96+G97+G94</f>
        <v>52</v>
      </c>
      <c r="H99" s="101"/>
      <c r="I99" s="93">
        <f>I92+I96+I97</f>
        <v>17</v>
      </c>
      <c r="J99" s="93"/>
      <c r="K99" s="93">
        <f>K92+K96+K97</f>
        <v>0</v>
      </c>
      <c r="L99" s="93">
        <f>L92+L96+L97</f>
        <v>17</v>
      </c>
      <c r="M99" s="95">
        <f>G99+L99</f>
        <v>69</v>
      </c>
    </row>
    <row r="100" spans="1:14" ht="24.95" customHeight="1" x14ac:dyDescent="0.2">
      <c r="A100" s="113" t="s">
        <v>169</v>
      </c>
      <c r="B100" s="113"/>
      <c r="C100" s="114">
        <f>C14+C22+C33+C42+C47+C62+C72+C83+C90+C99</f>
        <v>362</v>
      </c>
      <c r="D100" s="114">
        <f>D14+D22+D33+D42+D47+D62+D72+D83+D90+D99</f>
        <v>251</v>
      </c>
      <c r="E100" s="114">
        <f>E14+E22+E33+E42+E47+E62+E72+E83+E90+E99</f>
        <v>389</v>
      </c>
      <c r="F100" s="114">
        <f>F14+F22+F33+F42+F47+F62+F72+F83+F90+F99</f>
        <v>168</v>
      </c>
      <c r="G100" s="114">
        <f>G14+G22+G33+G42+G47+G62+G72+G83+G90+G99</f>
        <v>1170</v>
      </c>
      <c r="H100" s="115"/>
      <c r="I100" s="114">
        <f>I14+I22+I33+I42+I47+I62+I72+I83+I90+I99</f>
        <v>544</v>
      </c>
      <c r="J100" s="114">
        <f>J14+J22+J33+J42+J47+J62+J72+J83+J90+J99</f>
        <v>4</v>
      </c>
      <c r="K100" s="114">
        <f>K14+K22+K33+K42+K47+K62+K72+K83+K90+K99</f>
        <v>4</v>
      </c>
      <c r="L100" s="114">
        <f>L14+L22+L33+L42+L47+L62+L72+L83+L90+L99</f>
        <v>552</v>
      </c>
      <c r="M100" s="116">
        <f>M14+M22+M33+M42+M47+M62+M72+M83+M90+M99</f>
        <v>1722</v>
      </c>
    </row>
    <row r="101" spans="1:14" ht="24.95" customHeight="1" x14ac:dyDescent="0.25">
      <c r="A101" s="112" t="s">
        <v>170</v>
      </c>
      <c r="B101" s="99"/>
      <c r="C101" s="117">
        <f>[1]Бюджет!C98+[1]Контракт!C101</f>
        <v>48</v>
      </c>
      <c r="D101" s="117">
        <f>[1]Бюджет!D98+[1]Контракт!D101</f>
        <v>49</v>
      </c>
      <c r="E101" s="117">
        <f>[1]Бюджет!E98+[1]Контракт!E101</f>
        <v>107</v>
      </c>
      <c r="F101" s="117">
        <f>[1]Бюджет!F98+[1]Контракт!F101</f>
        <v>0</v>
      </c>
      <c r="G101" s="117">
        <f>[1]Бюджет!G98+[1]Контракт!G101</f>
        <v>203</v>
      </c>
      <c r="H101" s="101"/>
      <c r="I101" s="93"/>
      <c r="J101" s="93"/>
      <c r="K101" s="93"/>
      <c r="L101" s="93"/>
      <c r="M101" s="95"/>
    </row>
    <row r="102" spans="1:14" ht="16.5" customHeight="1" x14ac:dyDescent="0.2">
      <c r="A102" s="118" t="s">
        <v>171</v>
      </c>
      <c r="B102" s="119"/>
      <c r="C102" s="119"/>
      <c r="D102" s="119"/>
      <c r="E102" s="119"/>
      <c r="F102" s="119"/>
      <c r="G102" s="119"/>
      <c r="H102" s="119"/>
      <c r="I102" s="119"/>
      <c r="J102" s="119"/>
      <c r="K102" s="119"/>
      <c r="L102" s="119"/>
      <c r="M102" s="119"/>
    </row>
    <row r="103" spans="1:14" ht="25.5" customHeight="1" x14ac:dyDescent="0.2">
      <c r="A103" s="120" t="s">
        <v>67</v>
      </c>
      <c r="B103" s="104">
        <v>185</v>
      </c>
      <c r="C103" s="92"/>
      <c r="D103" s="92"/>
      <c r="E103" s="80"/>
      <c r="F103" s="80"/>
      <c r="G103" s="93"/>
      <c r="H103" s="91" t="s">
        <v>66</v>
      </c>
      <c r="I103" s="92">
        <v>0</v>
      </c>
      <c r="J103" s="92"/>
      <c r="K103" s="92">
        <v>0</v>
      </c>
      <c r="L103" s="93">
        <f>I103+K103</f>
        <v>0</v>
      </c>
      <c r="M103" s="121">
        <v>0</v>
      </c>
      <c r="N103" s="122"/>
    </row>
    <row r="104" spans="1:14" ht="23.25" customHeight="1" x14ac:dyDescent="0.2">
      <c r="A104" s="123" t="s">
        <v>55</v>
      </c>
      <c r="B104" s="124" t="s">
        <v>148</v>
      </c>
      <c r="C104" s="125">
        <v>1</v>
      </c>
      <c r="D104" s="125"/>
      <c r="E104" s="125"/>
      <c r="F104" s="125"/>
      <c r="G104" s="126">
        <v>1</v>
      </c>
      <c r="H104" s="127"/>
      <c r="I104" s="125"/>
      <c r="J104" s="125"/>
      <c r="K104" s="125"/>
      <c r="L104" s="126">
        <v>0</v>
      </c>
      <c r="M104" s="121">
        <v>1</v>
      </c>
      <c r="N104" s="122"/>
    </row>
    <row r="105" spans="1:14" ht="23.25" customHeight="1" x14ac:dyDescent="0.2">
      <c r="A105" s="125" t="s">
        <v>16</v>
      </c>
      <c r="B105" s="127"/>
      <c r="C105" s="125">
        <v>1</v>
      </c>
      <c r="D105" s="125"/>
      <c r="E105" s="125"/>
      <c r="F105" s="125"/>
      <c r="G105" s="121">
        <v>1</v>
      </c>
      <c r="H105" s="127"/>
      <c r="I105" s="125">
        <v>0</v>
      </c>
      <c r="J105" s="125"/>
      <c r="K105" s="125">
        <v>0</v>
      </c>
      <c r="L105" s="121">
        <v>0</v>
      </c>
      <c r="M105" s="128">
        <f>M103+M104</f>
        <v>1</v>
      </c>
    </row>
  </sheetData>
  <mergeCells count="17">
    <mergeCell ref="A84:M84"/>
    <mergeCell ref="A91:M91"/>
    <mergeCell ref="A100:B100"/>
    <mergeCell ref="A102:M102"/>
    <mergeCell ref="N103:N104"/>
    <mergeCell ref="A23:M23"/>
    <mergeCell ref="A34:M34"/>
    <mergeCell ref="A43:M43"/>
    <mergeCell ref="A48:M48"/>
    <mergeCell ref="A63:M63"/>
    <mergeCell ref="A73:M73"/>
    <mergeCell ref="A2:M2"/>
    <mergeCell ref="A3:M3"/>
    <mergeCell ref="A4:M4"/>
    <mergeCell ref="I5:M5"/>
    <mergeCell ref="A7:M7"/>
    <mergeCell ref="A15:M15"/>
  </mergeCells>
  <printOptions horizontalCentered="1" verticalCentered="1"/>
  <pageMargins left="0.70866141732283472" right="0.70866141732283472" top="0" bottom="0" header="0.31496062992125984" footer="0.31496062992125984"/>
  <pageSetup paperSize="9" scale="51" orientation="portrait" r:id="rId1"/>
  <rowBreaks count="1" manualBreakCount="1">
    <brk id="62" max="12" man="1"/>
  </rowBreaks>
  <colBreaks count="1" manualBreakCount="1">
    <brk id="13" max="7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N87"/>
  <sheetViews>
    <sheetView tabSelected="1" zoomScaleNormal="100" zoomScaleSheetLayoutView="75" workbookViewId="0">
      <pane ySplit="5" topLeftCell="A6" activePane="bottomLeft" state="frozen"/>
      <selection pane="bottomLeft" activeCell="W5" sqref="V5:W5"/>
    </sheetView>
  </sheetViews>
  <sheetFormatPr defaultRowHeight="18" x14ac:dyDescent="0.2"/>
  <cols>
    <col min="1" max="1" width="57.28515625" style="12" customWidth="1"/>
    <col min="2" max="2" width="7.140625" style="12" customWidth="1"/>
    <col min="3" max="3" width="8.85546875" style="12" customWidth="1"/>
    <col min="4" max="6" width="8.85546875" style="15" customWidth="1"/>
    <col min="7" max="7" width="8.85546875" style="16" customWidth="1"/>
    <col min="8" max="11" width="8.85546875" style="15" customWidth="1"/>
    <col min="12" max="13" width="8.85546875" style="16" customWidth="1"/>
    <col min="14" max="16384" width="9.140625" style="1"/>
  </cols>
  <sheetData>
    <row r="1" spans="1:13" ht="20.25" x14ac:dyDescent="0.2">
      <c r="A1" s="60" t="s">
        <v>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20.25" x14ac:dyDescent="0.2">
      <c r="A2" s="60" t="s">
        <v>125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ht="22.5" customHeight="1" x14ac:dyDescent="0.2">
      <c r="A3" s="61" t="s">
        <v>126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3" ht="27" customHeight="1" thickBot="1" x14ac:dyDescent="0.25">
      <c r="A4" s="44"/>
      <c r="G4" s="43"/>
      <c r="H4" s="45"/>
      <c r="I4" s="45"/>
      <c r="J4" s="57" t="s">
        <v>11</v>
      </c>
      <c r="K4" s="57"/>
      <c r="L4" s="57"/>
      <c r="M4" s="57"/>
    </row>
    <row r="5" spans="1:13" s="3" customFormat="1" ht="209.25" customHeight="1" thickBot="1" x14ac:dyDescent="0.25">
      <c r="A5" s="46" t="s">
        <v>18</v>
      </c>
      <c r="B5" s="47" t="s">
        <v>0</v>
      </c>
      <c r="C5" s="47" t="s">
        <v>58</v>
      </c>
      <c r="D5" s="47" t="s">
        <v>65</v>
      </c>
      <c r="E5" s="47" t="s">
        <v>85</v>
      </c>
      <c r="F5" s="47" t="s">
        <v>100</v>
      </c>
      <c r="G5" s="42" t="s">
        <v>108</v>
      </c>
      <c r="H5" s="47" t="s">
        <v>59</v>
      </c>
      <c r="I5" s="47" t="s">
        <v>127</v>
      </c>
      <c r="J5" s="47" t="s">
        <v>60</v>
      </c>
      <c r="K5" s="47" t="s">
        <v>128</v>
      </c>
      <c r="L5" s="42" t="s">
        <v>109</v>
      </c>
      <c r="M5" s="13" t="s">
        <v>16</v>
      </c>
    </row>
    <row r="6" spans="1:13" s="19" customFormat="1" ht="20.100000000000001" customHeight="1" x14ac:dyDescent="0.25">
      <c r="A6" s="69" t="s">
        <v>83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70"/>
    </row>
    <row r="7" spans="1:13" ht="20.100000000000001" customHeight="1" x14ac:dyDescent="0.2">
      <c r="A7" s="32" t="s">
        <v>110</v>
      </c>
      <c r="B7" s="29" t="s">
        <v>20</v>
      </c>
      <c r="C7" s="41">
        <v>0</v>
      </c>
      <c r="D7" s="41">
        <v>0</v>
      </c>
      <c r="E7" s="41">
        <v>0</v>
      </c>
      <c r="F7" s="41">
        <v>0</v>
      </c>
      <c r="G7" s="4">
        <v>0</v>
      </c>
      <c r="H7" s="41">
        <v>7</v>
      </c>
      <c r="I7" s="41">
        <v>0</v>
      </c>
      <c r="J7" s="41">
        <v>0</v>
      </c>
      <c r="K7" s="41">
        <v>0</v>
      </c>
      <c r="L7" s="4">
        <v>7</v>
      </c>
      <c r="M7" s="8">
        <v>7</v>
      </c>
    </row>
    <row r="8" spans="1:13" ht="20.100000000000001" customHeight="1" x14ac:dyDescent="0.2">
      <c r="A8" s="32" t="s">
        <v>94</v>
      </c>
      <c r="B8" s="29" t="s">
        <v>93</v>
      </c>
      <c r="C8" s="41">
        <v>19</v>
      </c>
      <c r="D8" s="41">
        <v>8</v>
      </c>
      <c r="E8" s="41">
        <v>19</v>
      </c>
      <c r="F8" s="41">
        <v>10</v>
      </c>
      <c r="G8" s="4">
        <v>56</v>
      </c>
      <c r="H8" s="41">
        <v>0</v>
      </c>
      <c r="I8" s="41">
        <v>0</v>
      </c>
      <c r="J8" s="41">
        <v>0</v>
      </c>
      <c r="K8" s="41">
        <v>0</v>
      </c>
      <c r="L8" s="4">
        <v>0</v>
      </c>
      <c r="M8" s="8">
        <v>56</v>
      </c>
    </row>
    <row r="9" spans="1:13" s="3" customFormat="1" ht="18" customHeight="1" x14ac:dyDescent="0.2">
      <c r="A9" s="32" t="s">
        <v>104</v>
      </c>
      <c r="B9" s="29" t="s">
        <v>103</v>
      </c>
      <c r="C9" s="41">
        <v>3</v>
      </c>
      <c r="D9" s="41">
        <v>10</v>
      </c>
      <c r="E9" s="41">
        <v>9</v>
      </c>
      <c r="F9" s="41">
        <v>4</v>
      </c>
      <c r="G9" s="4">
        <v>26</v>
      </c>
      <c r="H9" s="41">
        <v>0</v>
      </c>
      <c r="I9" s="41">
        <v>0</v>
      </c>
      <c r="J9" s="41">
        <v>0</v>
      </c>
      <c r="K9" s="41">
        <v>0</v>
      </c>
      <c r="L9" s="4">
        <v>0</v>
      </c>
      <c r="M9" s="8">
        <v>26</v>
      </c>
    </row>
    <row r="10" spans="1:13" ht="20.100000000000001" customHeight="1" x14ac:dyDescent="0.2">
      <c r="A10" s="32" t="s">
        <v>77</v>
      </c>
      <c r="B10" s="29" t="s">
        <v>75</v>
      </c>
      <c r="C10" s="41">
        <v>6</v>
      </c>
      <c r="D10" s="41">
        <v>11</v>
      </c>
      <c r="E10" s="41">
        <v>5</v>
      </c>
      <c r="F10" s="41">
        <v>5</v>
      </c>
      <c r="G10" s="4">
        <v>27</v>
      </c>
      <c r="H10" s="41">
        <v>0</v>
      </c>
      <c r="I10" s="41">
        <v>0</v>
      </c>
      <c r="J10" s="41">
        <v>0</v>
      </c>
      <c r="K10" s="41">
        <v>0</v>
      </c>
      <c r="L10" s="4">
        <v>0</v>
      </c>
      <c r="M10" s="8">
        <v>27</v>
      </c>
    </row>
    <row r="11" spans="1:13" ht="20.100000000000001" customHeight="1" x14ac:dyDescent="0.2">
      <c r="A11" s="32" t="s">
        <v>12</v>
      </c>
      <c r="B11" s="29" t="s">
        <v>80</v>
      </c>
      <c r="C11" s="41">
        <v>24</v>
      </c>
      <c r="D11" s="41">
        <v>13</v>
      </c>
      <c r="E11" s="41">
        <v>14</v>
      </c>
      <c r="F11" s="41">
        <v>12</v>
      </c>
      <c r="G11" s="4">
        <v>63</v>
      </c>
      <c r="H11" s="41">
        <v>6</v>
      </c>
      <c r="I11" s="41">
        <v>0</v>
      </c>
      <c r="J11" s="41">
        <v>0</v>
      </c>
      <c r="K11" s="41">
        <v>0</v>
      </c>
      <c r="L11" s="4">
        <v>6</v>
      </c>
      <c r="M11" s="8">
        <v>69</v>
      </c>
    </row>
    <row r="12" spans="1:13" ht="20.100000000000001" customHeight="1" x14ac:dyDescent="0.2">
      <c r="A12" s="32" t="s">
        <v>78</v>
      </c>
      <c r="B12" s="29" t="s">
        <v>76</v>
      </c>
      <c r="C12" s="41">
        <v>19</v>
      </c>
      <c r="D12" s="41">
        <v>25</v>
      </c>
      <c r="E12" s="41">
        <v>11</v>
      </c>
      <c r="F12" s="41">
        <v>18</v>
      </c>
      <c r="G12" s="4">
        <v>73</v>
      </c>
      <c r="H12" s="41">
        <v>5</v>
      </c>
      <c r="I12" s="41">
        <v>0</v>
      </c>
      <c r="J12" s="41">
        <v>0</v>
      </c>
      <c r="K12" s="41">
        <v>0</v>
      </c>
      <c r="L12" s="4">
        <v>5</v>
      </c>
      <c r="M12" s="8">
        <v>78</v>
      </c>
    </row>
    <row r="13" spans="1:13" ht="20.100000000000001" customHeight="1" x14ac:dyDescent="0.2">
      <c r="A13" s="36" t="s">
        <v>19</v>
      </c>
      <c r="B13" s="29" t="s">
        <v>21</v>
      </c>
      <c r="C13" s="41">
        <v>48</v>
      </c>
      <c r="D13" s="41">
        <v>40</v>
      </c>
      <c r="E13" s="41">
        <v>44</v>
      </c>
      <c r="F13" s="41">
        <v>28</v>
      </c>
      <c r="G13" s="4">
        <v>160</v>
      </c>
      <c r="H13" s="41">
        <v>36</v>
      </c>
      <c r="I13" s="41">
        <v>0</v>
      </c>
      <c r="J13" s="41">
        <v>0</v>
      </c>
      <c r="K13" s="41">
        <v>0</v>
      </c>
      <c r="L13" s="4">
        <v>36</v>
      </c>
      <c r="M13" s="8">
        <v>196</v>
      </c>
    </row>
    <row r="14" spans="1:13" ht="20.100000000000001" customHeight="1" x14ac:dyDescent="0.2">
      <c r="A14" s="27" t="s">
        <v>111</v>
      </c>
      <c r="B14" s="48"/>
      <c r="C14" s="41">
        <v>119</v>
      </c>
      <c r="D14" s="41">
        <v>107</v>
      </c>
      <c r="E14" s="41">
        <v>102</v>
      </c>
      <c r="F14" s="41">
        <v>77</v>
      </c>
      <c r="G14" s="4">
        <v>405</v>
      </c>
      <c r="H14" s="41">
        <v>54</v>
      </c>
      <c r="I14" s="41">
        <v>0</v>
      </c>
      <c r="J14" s="41">
        <v>0</v>
      </c>
      <c r="K14" s="41">
        <v>0</v>
      </c>
      <c r="L14" s="4">
        <v>54</v>
      </c>
      <c r="M14" s="30">
        <v>459</v>
      </c>
    </row>
    <row r="15" spans="1:13" s="19" customFormat="1" ht="20.100000000000001" customHeight="1" x14ac:dyDescent="0.25">
      <c r="A15" s="71" t="s">
        <v>107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3"/>
    </row>
    <row r="16" spans="1:13" ht="23.25" customHeight="1" x14ac:dyDescent="0.2">
      <c r="A16" s="37" t="s">
        <v>122</v>
      </c>
      <c r="B16" s="23" t="s">
        <v>121</v>
      </c>
      <c r="C16" s="41">
        <v>12</v>
      </c>
      <c r="D16" s="41">
        <v>0</v>
      </c>
      <c r="E16" s="41">
        <v>0</v>
      </c>
      <c r="F16" s="41">
        <v>0</v>
      </c>
      <c r="G16" s="4">
        <v>12</v>
      </c>
      <c r="H16" s="41">
        <v>0</v>
      </c>
      <c r="I16" s="41">
        <v>0</v>
      </c>
      <c r="J16" s="41">
        <v>0</v>
      </c>
      <c r="K16" s="41">
        <v>0</v>
      </c>
      <c r="L16" s="4">
        <v>0</v>
      </c>
      <c r="M16" s="8">
        <v>12</v>
      </c>
    </row>
    <row r="17" spans="1:14" ht="24" customHeight="1" x14ac:dyDescent="0.2">
      <c r="A17" s="37" t="s">
        <v>91</v>
      </c>
      <c r="B17" s="23" t="s">
        <v>92</v>
      </c>
      <c r="C17" s="41">
        <v>8</v>
      </c>
      <c r="D17" s="41">
        <v>14</v>
      </c>
      <c r="E17" s="41">
        <v>4</v>
      </c>
      <c r="F17" s="41">
        <v>0</v>
      </c>
      <c r="G17" s="4">
        <v>26</v>
      </c>
      <c r="H17" s="41">
        <v>0</v>
      </c>
      <c r="I17" s="41">
        <v>0</v>
      </c>
      <c r="J17" s="41">
        <v>0</v>
      </c>
      <c r="K17" s="41">
        <v>0</v>
      </c>
      <c r="L17" s="4">
        <v>0</v>
      </c>
      <c r="M17" s="8">
        <v>26</v>
      </c>
    </row>
    <row r="18" spans="1:14" ht="20.100000000000001" customHeight="1" x14ac:dyDescent="0.2">
      <c r="A18" s="21" t="s">
        <v>23</v>
      </c>
      <c r="B18" s="29" t="s">
        <v>24</v>
      </c>
      <c r="C18" s="41">
        <v>18</v>
      </c>
      <c r="D18" s="41">
        <v>15</v>
      </c>
      <c r="E18" s="41">
        <v>15</v>
      </c>
      <c r="F18" s="41">
        <v>13</v>
      </c>
      <c r="G18" s="4">
        <v>61</v>
      </c>
      <c r="H18" s="41">
        <v>24</v>
      </c>
      <c r="I18" s="41">
        <v>0</v>
      </c>
      <c r="J18" s="41">
        <v>0</v>
      </c>
      <c r="K18" s="41">
        <v>0</v>
      </c>
      <c r="L18" s="4">
        <v>24</v>
      </c>
      <c r="M18" s="8">
        <v>85</v>
      </c>
    </row>
    <row r="19" spans="1:14" ht="21" customHeight="1" x14ac:dyDescent="0.2">
      <c r="A19" s="26" t="s">
        <v>70</v>
      </c>
      <c r="B19" s="29" t="s">
        <v>71</v>
      </c>
      <c r="C19" s="41">
        <v>38</v>
      </c>
      <c r="D19" s="41">
        <v>17</v>
      </c>
      <c r="E19" s="41">
        <v>21</v>
      </c>
      <c r="F19" s="41">
        <v>13</v>
      </c>
      <c r="G19" s="4">
        <v>89</v>
      </c>
      <c r="H19" s="41">
        <v>11</v>
      </c>
      <c r="I19" s="41">
        <v>10</v>
      </c>
      <c r="J19" s="41">
        <v>0</v>
      </c>
      <c r="K19" s="41">
        <v>0</v>
      </c>
      <c r="L19" s="4">
        <v>21</v>
      </c>
      <c r="M19" s="8">
        <v>110</v>
      </c>
      <c r="N19" s="49"/>
    </row>
    <row r="20" spans="1:14" ht="20.100000000000001" customHeight="1" x14ac:dyDescent="0.2">
      <c r="A20" s="36" t="s">
        <v>13</v>
      </c>
      <c r="B20" s="29" t="s">
        <v>22</v>
      </c>
      <c r="C20" s="41">
        <v>155</v>
      </c>
      <c r="D20" s="41">
        <v>75</v>
      </c>
      <c r="E20" s="41">
        <v>106</v>
      </c>
      <c r="F20" s="41">
        <v>36</v>
      </c>
      <c r="G20" s="4">
        <v>372</v>
      </c>
      <c r="H20" s="41">
        <v>240</v>
      </c>
      <c r="I20" s="41">
        <v>0</v>
      </c>
      <c r="J20" s="41">
        <v>0</v>
      </c>
      <c r="K20" s="41">
        <v>0</v>
      </c>
      <c r="L20" s="4">
        <v>240</v>
      </c>
      <c r="M20" s="8">
        <v>612</v>
      </c>
    </row>
    <row r="21" spans="1:14" ht="20.100000000000001" customHeight="1" x14ac:dyDescent="0.2">
      <c r="A21" s="36" t="s">
        <v>69</v>
      </c>
      <c r="B21" s="29" t="s">
        <v>68</v>
      </c>
      <c r="C21" s="41">
        <v>32</v>
      </c>
      <c r="D21" s="41">
        <v>12</v>
      </c>
      <c r="E21" s="41">
        <v>7</v>
      </c>
      <c r="F21" s="41">
        <v>3</v>
      </c>
      <c r="G21" s="4">
        <v>54</v>
      </c>
      <c r="H21" s="41">
        <v>80</v>
      </c>
      <c r="I21" s="41">
        <v>0</v>
      </c>
      <c r="J21" s="41">
        <v>0</v>
      </c>
      <c r="K21" s="41">
        <v>0</v>
      </c>
      <c r="L21" s="4">
        <v>80</v>
      </c>
      <c r="M21" s="8">
        <v>134</v>
      </c>
      <c r="N21" s="49"/>
    </row>
    <row r="22" spans="1:14" ht="20.100000000000001" customHeight="1" x14ac:dyDescent="0.2">
      <c r="A22" s="27" t="s">
        <v>111</v>
      </c>
      <c r="B22" s="9"/>
      <c r="C22" s="41">
        <v>263</v>
      </c>
      <c r="D22" s="41">
        <v>133</v>
      </c>
      <c r="E22" s="41">
        <v>153</v>
      </c>
      <c r="F22" s="41">
        <v>65</v>
      </c>
      <c r="G22" s="4">
        <v>614</v>
      </c>
      <c r="H22" s="41">
        <v>355</v>
      </c>
      <c r="I22" s="41">
        <v>10</v>
      </c>
      <c r="J22" s="41">
        <v>0</v>
      </c>
      <c r="K22" s="41">
        <v>0</v>
      </c>
      <c r="L22" s="4">
        <v>365</v>
      </c>
      <c r="M22" s="30">
        <v>979</v>
      </c>
      <c r="N22" s="49"/>
    </row>
    <row r="23" spans="1:14" s="19" customFormat="1" ht="20.100000000000001" customHeight="1" x14ac:dyDescent="0.25">
      <c r="A23" s="59" t="s">
        <v>114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62"/>
      <c r="N23" s="55"/>
    </row>
    <row r="24" spans="1:14" ht="20.100000000000001" customHeight="1" x14ac:dyDescent="0.2">
      <c r="A24" s="24" t="s">
        <v>13</v>
      </c>
      <c r="B24" s="23" t="s">
        <v>22</v>
      </c>
      <c r="C24" s="41">
        <v>0</v>
      </c>
      <c r="D24" s="41">
        <v>7</v>
      </c>
      <c r="E24" s="41">
        <v>8</v>
      </c>
      <c r="F24" s="41">
        <v>7</v>
      </c>
      <c r="G24" s="4">
        <v>22</v>
      </c>
      <c r="H24" s="41">
        <v>0</v>
      </c>
      <c r="I24" s="41">
        <v>0</v>
      </c>
      <c r="J24" s="41">
        <v>0</v>
      </c>
      <c r="K24" s="41">
        <v>0</v>
      </c>
      <c r="L24" s="4">
        <v>0</v>
      </c>
      <c r="M24" s="8">
        <v>22</v>
      </c>
      <c r="N24" s="49"/>
    </row>
    <row r="25" spans="1:14" ht="20.100000000000001" customHeight="1" x14ac:dyDescent="0.2">
      <c r="A25" s="32" t="s">
        <v>28</v>
      </c>
      <c r="B25" s="29" t="s">
        <v>27</v>
      </c>
      <c r="C25" s="41">
        <v>57</v>
      </c>
      <c r="D25" s="41">
        <v>26</v>
      </c>
      <c r="E25" s="41">
        <v>25</v>
      </c>
      <c r="F25" s="41">
        <v>11</v>
      </c>
      <c r="G25" s="4">
        <v>119</v>
      </c>
      <c r="H25" s="41">
        <v>69</v>
      </c>
      <c r="I25" s="41">
        <v>0</v>
      </c>
      <c r="J25" s="41">
        <v>1</v>
      </c>
      <c r="K25" s="41">
        <v>0</v>
      </c>
      <c r="L25" s="4">
        <v>70</v>
      </c>
      <c r="M25" s="8">
        <v>189</v>
      </c>
    </row>
    <row r="26" spans="1:14" ht="20.100000000000001" customHeight="1" x14ac:dyDescent="0.2">
      <c r="A26" s="21" t="s">
        <v>25</v>
      </c>
      <c r="B26" s="29" t="s">
        <v>26</v>
      </c>
      <c r="C26" s="41">
        <v>26</v>
      </c>
      <c r="D26" s="41">
        <v>31</v>
      </c>
      <c r="E26" s="41">
        <v>30</v>
      </c>
      <c r="F26" s="41">
        <v>20</v>
      </c>
      <c r="G26" s="4">
        <v>107</v>
      </c>
      <c r="H26" s="41">
        <v>31</v>
      </c>
      <c r="I26" s="41">
        <v>0</v>
      </c>
      <c r="J26" s="41">
        <v>1</v>
      </c>
      <c r="K26" s="41">
        <v>0</v>
      </c>
      <c r="L26" s="4">
        <v>32</v>
      </c>
      <c r="M26" s="8">
        <v>139</v>
      </c>
      <c r="N26" s="49"/>
    </row>
    <row r="27" spans="1:14" ht="30.75" customHeight="1" x14ac:dyDescent="0.2">
      <c r="A27" s="21" t="s">
        <v>123</v>
      </c>
      <c r="B27" s="23" t="s">
        <v>118</v>
      </c>
      <c r="C27" s="41">
        <v>20</v>
      </c>
      <c r="D27" s="41">
        <v>0</v>
      </c>
      <c r="E27" s="41">
        <v>0</v>
      </c>
      <c r="F27" s="41">
        <v>0</v>
      </c>
      <c r="G27" s="4">
        <v>20</v>
      </c>
      <c r="H27" s="41">
        <v>0</v>
      </c>
      <c r="I27" s="41">
        <v>0</v>
      </c>
      <c r="J27" s="41">
        <v>0</v>
      </c>
      <c r="K27" s="41">
        <v>0</v>
      </c>
      <c r="L27" s="4">
        <v>0</v>
      </c>
      <c r="M27" s="8">
        <v>20</v>
      </c>
      <c r="N27" s="49"/>
    </row>
    <row r="28" spans="1:14" ht="20.100000000000001" customHeight="1" x14ac:dyDescent="0.2">
      <c r="A28" s="27" t="s">
        <v>99</v>
      </c>
      <c r="B28" s="9"/>
      <c r="C28" s="41">
        <v>103</v>
      </c>
      <c r="D28" s="41">
        <v>64</v>
      </c>
      <c r="E28" s="41">
        <v>63</v>
      </c>
      <c r="F28" s="41">
        <v>38</v>
      </c>
      <c r="G28" s="4">
        <v>268</v>
      </c>
      <c r="H28" s="41">
        <v>100</v>
      </c>
      <c r="I28" s="41">
        <v>0</v>
      </c>
      <c r="J28" s="41">
        <v>2</v>
      </c>
      <c r="K28" s="41">
        <v>0</v>
      </c>
      <c r="L28" s="4">
        <v>102</v>
      </c>
      <c r="M28" s="30">
        <v>370</v>
      </c>
    </row>
    <row r="29" spans="1:14" s="19" customFormat="1" ht="20.100000000000001" customHeight="1" x14ac:dyDescent="0.25">
      <c r="A29" s="59" t="s">
        <v>1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62"/>
    </row>
    <row r="30" spans="1:14" ht="20.100000000000001" customHeight="1" x14ac:dyDescent="0.2">
      <c r="A30" s="36" t="s">
        <v>29</v>
      </c>
      <c r="B30" s="29" t="s">
        <v>30</v>
      </c>
      <c r="C30" s="50">
        <v>35</v>
      </c>
      <c r="D30" s="50">
        <v>27</v>
      </c>
      <c r="E30" s="50">
        <v>31</v>
      </c>
      <c r="F30" s="50">
        <v>8</v>
      </c>
      <c r="G30" s="6">
        <v>101</v>
      </c>
      <c r="H30" s="50">
        <v>3</v>
      </c>
      <c r="I30" s="50">
        <v>25</v>
      </c>
      <c r="J30" s="50">
        <v>0</v>
      </c>
      <c r="K30" s="50">
        <v>10</v>
      </c>
      <c r="L30" s="6">
        <v>38</v>
      </c>
      <c r="M30" s="8">
        <v>139</v>
      </c>
    </row>
    <row r="31" spans="1:14" ht="20.100000000000001" customHeight="1" x14ac:dyDescent="0.2">
      <c r="A31" s="22" t="s">
        <v>88</v>
      </c>
      <c r="B31" s="33" t="s">
        <v>89</v>
      </c>
      <c r="C31" s="50">
        <v>117</v>
      </c>
      <c r="D31" s="50">
        <v>54</v>
      </c>
      <c r="E31" s="50">
        <v>45</v>
      </c>
      <c r="F31" s="50">
        <v>10</v>
      </c>
      <c r="G31" s="6">
        <v>226</v>
      </c>
      <c r="H31" s="50">
        <v>41</v>
      </c>
      <c r="I31" s="50">
        <v>4</v>
      </c>
      <c r="J31" s="50">
        <v>0</v>
      </c>
      <c r="K31" s="50">
        <v>0</v>
      </c>
      <c r="L31" s="6">
        <v>45</v>
      </c>
      <c r="M31" s="8">
        <v>271</v>
      </c>
    </row>
    <row r="32" spans="1:14" ht="20.100000000000001" customHeight="1" x14ac:dyDescent="0.2">
      <c r="A32" s="32" t="s">
        <v>31</v>
      </c>
      <c r="B32" s="33" t="s">
        <v>32</v>
      </c>
      <c r="C32" s="50">
        <v>44</v>
      </c>
      <c r="D32" s="50">
        <v>44</v>
      </c>
      <c r="E32" s="50">
        <v>42</v>
      </c>
      <c r="F32" s="50">
        <v>28</v>
      </c>
      <c r="G32" s="6">
        <v>158</v>
      </c>
      <c r="H32" s="50">
        <v>21</v>
      </c>
      <c r="I32" s="50">
        <v>0</v>
      </c>
      <c r="J32" s="50">
        <v>0</v>
      </c>
      <c r="K32" s="50">
        <v>0</v>
      </c>
      <c r="L32" s="6">
        <v>21</v>
      </c>
      <c r="M32" s="8">
        <v>179</v>
      </c>
    </row>
    <row r="33" spans="1:13" ht="20.100000000000001" customHeight="1" x14ac:dyDescent="0.2">
      <c r="A33" s="36" t="s">
        <v>14</v>
      </c>
      <c r="B33" s="29" t="s">
        <v>33</v>
      </c>
      <c r="C33" s="50">
        <v>55</v>
      </c>
      <c r="D33" s="50">
        <v>49</v>
      </c>
      <c r="E33" s="50">
        <v>51</v>
      </c>
      <c r="F33" s="50">
        <v>21</v>
      </c>
      <c r="G33" s="6">
        <v>176</v>
      </c>
      <c r="H33" s="50">
        <v>0</v>
      </c>
      <c r="I33" s="50">
        <v>0</v>
      </c>
      <c r="J33" s="50">
        <v>0</v>
      </c>
      <c r="K33" s="50">
        <v>0</v>
      </c>
      <c r="L33" s="6">
        <v>0</v>
      </c>
      <c r="M33" s="8">
        <v>176</v>
      </c>
    </row>
    <row r="34" spans="1:13" ht="35.25" customHeight="1" x14ac:dyDescent="0.2">
      <c r="A34" s="26" t="s">
        <v>34</v>
      </c>
      <c r="B34" s="29" t="s">
        <v>82</v>
      </c>
      <c r="C34" s="50">
        <v>79</v>
      </c>
      <c r="D34" s="50">
        <v>35</v>
      </c>
      <c r="E34" s="50">
        <v>50</v>
      </c>
      <c r="F34" s="50">
        <v>14</v>
      </c>
      <c r="G34" s="6">
        <v>178</v>
      </c>
      <c r="H34" s="50">
        <v>51</v>
      </c>
      <c r="I34" s="50">
        <v>0</v>
      </c>
      <c r="J34" s="50">
        <v>0</v>
      </c>
      <c r="K34" s="50">
        <v>0</v>
      </c>
      <c r="L34" s="6">
        <v>51</v>
      </c>
      <c r="M34" s="8">
        <v>229</v>
      </c>
    </row>
    <row r="35" spans="1:13" ht="20.100000000000001" customHeight="1" x14ac:dyDescent="0.2">
      <c r="A35" s="27" t="s">
        <v>99</v>
      </c>
      <c r="B35" s="9"/>
      <c r="C35" s="50">
        <v>330</v>
      </c>
      <c r="D35" s="50">
        <v>209</v>
      </c>
      <c r="E35" s="50">
        <v>219</v>
      </c>
      <c r="F35" s="50">
        <v>81</v>
      </c>
      <c r="G35" s="5">
        <v>839</v>
      </c>
      <c r="H35" s="40">
        <v>116</v>
      </c>
      <c r="I35" s="40">
        <v>29</v>
      </c>
      <c r="J35" s="50">
        <v>0</v>
      </c>
      <c r="K35" s="50">
        <v>10</v>
      </c>
      <c r="L35" s="6">
        <v>155</v>
      </c>
      <c r="M35" s="31">
        <v>994</v>
      </c>
    </row>
    <row r="36" spans="1:13" ht="20.100000000000001" customHeight="1" x14ac:dyDescent="0.2">
      <c r="A36" s="66" t="s">
        <v>10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8"/>
    </row>
    <row r="37" spans="1:13" s="19" customFormat="1" ht="20.100000000000001" customHeight="1" x14ac:dyDescent="0.25">
      <c r="A37" s="63" t="s">
        <v>7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5"/>
    </row>
    <row r="38" spans="1:13" ht="36.75" customHeight="1" x14ac:dyDescent="0.2">
      <c r="A38" s="21" t="s">
        <v>35</v>
      </c>
      <c r="B38" s="29" t="s">
        <v>80</v>
      </c>
      <c r="C38" s="50">
        <v>68</v>
      </c>
      <c r="D38" s="50">
        <v>81</v>
      </c>
      <c r="E38" s="50">
        <v>33</v>
      </c>
      <c r="F38" s="50">
        <v>43</v>
      </c>
      <c r="G38" s="6">
        <v>225</v>
      </c>
      <c r="H38" s="50">
        <v>23</v>
      </c>
      <c r="I38" s="50">
        <v>0</v>
      </c>
      <c r="J38" s="50">
        <v>1</v>
      </c>
      <c r="K38" s="50">
        <v>0</v>
      </c>
      <c r="L38" s="6">
        <v>24</v>
      </c>
      <c r="M38" s="8">
        <v>249</v>
      </c>
    </row>
    <row r="39" spans="1:13" ht="32.25" customHeight="1" x14ac:dyDescent="0.2">
      <c r="A39" s="26" t="s">
        <v>36</v>
      </c>
      <c r="B39" s="29" t="s">
        <v>37</v>
      </c>
      <c r="C39" s="50">
        <v>147</v>
      </c>
      <c r="D39" s="50">
        <v>112</v>
      </c>
      <c r="E39" s="50">
        <v>85</v>
      </c>
      <c r="F39" s="50">
        <v>54</v>
      </c>
      <c r="G39" s="6">
        <v>398</v>
      </c>
      <c r="H39" s="50">
        <v>101</v>
      </c>
      <c r="I39" s="50">
        <v>0</v>
      </c>
      <c r="J39" s="50">
        <v>1</v>
      </c>
      <c r="K39" s="50">
        <v>0</v>
      </c>
      <c r="L39" s="6">
        <v>102</v>
      </c>
      <c r="M39" s="8">
        <v>500</v>
      </c>
    </row>
    <row r="40" spans="1:13" ht="30" customHeight="1" x14ac:dyDescent="0.2">
      <c r="A40" s="26" t="s">
        <v>44</v>
      </c>
      <c r="B40" s="29" t="s">
        <v>45</v>
      </c>
      <c r="C40" s="50">
        <v>48</v>
      </c>
      <c r="D40" s="50">
        <v>20</v>
      </c>
      <c r="E40" s="50">
        <v>36</v>
      </c>
      <c r="F40" s="50">
        <v>24</v>
      </c>
      <c r="G40" s="6">
        <v>128</v>
      </c>
      <c r="H40" s="50">
        <v>32</v>
      </c>
      <c r="I40" s="50">
        <v>0</v>
      </c>
      <c r="J40" s="50">
        <v>0</v>
      </c>
      <c r="K40" s="50">
        <v>0</v>
      </c>
      <c r="L40" s="6">
        <v>32</v>
      </c>
      <c r="M40" s="8">
        <v>160</v>
      </c>
    </row>
    <row r="41" spans="1:13" ht="27.75" customHeight="1" x14ac:dyDescent="0.2">
      <c r="A41" s="21" t="s">
        <v>38</v>
      </c>
      <c r="B41" s="29" t="s">
        <v>39</v>
      </c>
      <c r="C41" s="50">
        <v>2</v>
      </c>
      <c r="D41" s="50">
        <v>2</v>
      </c>
      <c r="E41" s="50">
        <v>0</v>
      </c>
      <c r="F41" s="50">
        <v>1</v>
      </c>
      <c r="G41" s="6">
        <v>5</v>
      </c>
      <c r="H41" s="50">
        <v>3</v>
      </c>
      <c r="I41" s="50">
        <v>0</v>
      </c>
      <c r="J41" s="50">
        <v>0</v>
      </c>
      <c r="K41" s="50">
        <v>0</v>
      </c>
      <c r="L41" s="6">
        <v>3</v>
      </c>
      <c r="M41" s="8">
        <v>8</v>
      </c>
    </row>
    <row r="42" spans="1:13" ht="20.100000000000001" customHeight="1" x14ac:dyDescent="0.2">
      <c r="A42" s="27" t="s">
        <v>99</v>
      </c>
      <c r="B42" s="9"/>
      <c r="C42" s="51">
        <v>265</v>
      </c>
      <c r="D42" s="51">
        <v>215</v>
      </c>
      <c r="E42" s="51">
        <v>154</v>
      </c>
      <c r="F42" s="51">
        <v>122</v>
      </c>
      <c r="G42" s="5">
        <v>756</v>
      </c>
      <c r="H42" s="50">
        <v>159</v>
      </c>
      <c r="I42" s="50">
        <v>0</v>
      </c>
      <c r="J42" s="50">
        <v>2</v>
      </c>
      <c r="K42" s="50">
        <v>0</v>
      </c>
      <c r="L42" s="5">
        <v>161</v>
      </c>
      <c r="M42" s="30">
        <v>917</v>
      </c>
    </row>
    <row r="43" spans="1:13" s="19" customFormat="1" ht="20.100000000000001" customHeight="1" x14ac:dyDescent="0.25">
      <c r="A43" s="59" t="s">
        <v>5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62"/>
    </row>
    <row r="44" spans="1:13" ht="20.100000000000001" customHeight="1" x14ac:dyDescent="0.2">
      <c r="A44" s="32" t="s">
        <v>42</v>
      </c>
      <c r="B44" s="29" t="s">
        <v>43</v>
      </c>
      <c r="C44" s="41">
        <v>102</v>
      </c>
      <c r="D44" s="41">
        <v>84</v>
      </c>
      <c r="E44" s="41">
        <v>73</v>
      </c>
      <c r="F44" s="41">
        <v>48</v>
      </c>
      <c r="G44" s="4">
        <v>307</v>
      </c>
      <c r="H44" s="41">
        <v>89</v>
      </c>
      <c r="I44" s="41">
        <v>0</v>
      </c>
      <c r="J44" s="41">
        <v>0</v>
      </c>
      <c r="K44" s="41">
        <v>0</v>
      </c>
      <c r="L44" s="4">
        <v>89</v>
      </c>
      <c r="M44" s="8">
        <v>396</v>
      </c>
    </row>
    <row r="45" spans="1:13" ht="20.100000000000001" customHeight="1" x14ac:dyDescent="0.2">
      <c r="A45" s="32" t="s">
        <v>79</v>
      </c>
      <c r="B45" s="29" t="s">
        <v>41</v>
      </c>
      <c r="C45" s="41">
        <v>159</v>
      </c>
      <c r="D45" s="41">
        <v>120</v>
      </c>
      <c r="E45" s="41">
        <v>103</v>
      </c>
      <c r="F45" s="41">
        <v>97</v>
      </c>
      <c r="G45" s="4">
        <v>479</v>
      </c>
      <c r="H45" s="41">
        <v>107</v>
      </c>
      <c r="I45" s="41">
        <v>0</v>
      </c>
      <c r="J45" s="41">
        <v>0</v>
      </c>
      <c r="K45" s="41">
        <v>0</v>
      </c>
      <c r="L45" s="4">
        <v>107</v>
      </c>
      <c r="M45" s="8">
        <v>586</v>
      </c>
    </row>
    <row r="46" spans="1:13" ht="20.100000000000001" customHeight="1" x14ac:dyDescent="0.2">
      <c r="A46" s="32" t="s">
        <v>46</v>
      </c>
      <c r="B46" s="29" t="s">
        <v>47</v>
      </c>
      <c r="C46" s="41">
        <v>74</v>
      </c>
      <c r="D46" s="41">
        <v>75</v>
      </c>
      <c r="E46" s="41">
        <v>54</v>
      </c>
      <c r="F46" s="41">
        <v>19</v>
      </c>
      <c r="G46" s="4">
        <v>222</v>
      </c>
      <c r="H46" s="41">
        <v>29</v>
      </c>
      <c r="I46" s="41">
        <v>0</v>
      </c>
      <c r="J46" s="41">
        <v>0</v>
      </c>
      <c r="K46" s="41">
        <v>0</v>
      </c>
      <c r="L46" s="4">
        <v>29</v>
      </c>
      <c r="M46" s="8">
        <v>251</v>
      </c>
    </row>
    <row r="47" spans="1:13" ht="20.100000000000001" customHeight="1" x14ac:dyDescent="0.2">
      <c r="A47" s="32" t="s">
        <v>15</v>
      </c>
      <c r="B47" s="29" t="s">
        <v>40</v>
      </c>
      <c r="C47" s="41">
        <v>62</v>
      </c>
      <c r="D47" s="41">
        <v>62</v>
      </c>
      <c r="E47" s="41">
        <v>42</v>
      </c>
      <c r="F47" s="41">
        <v>30</v>
      </c>
      <c r="G47" s="4">
        <v>196</v>
      </c>
      <c r="H47" s="41">
        <v>20</v>
      </c>
      <c r="I47" s="41">
        <v>0</v>
      </c>
      <c r="J47" s="41">
        <v>0</v>
      </c>
      <c r="K47" s="41">
        <v>0</v>
      </c>
      <c r="L47" s="4">
        <v>20</v>
      </c>
      <c r="M47" s="8">
        <v>216</v>
      </c>
    </row>
    <row r="48" spans="1:13" ht="18.75" customHeight="1" x14ac:dyDescent="0.2">
      <c r="A48" s="21" t="s">
        <v>50</v>
      </c>
      <c r="B48" s="29" t="s">
        <v>51</v>
      </c>
      <c r="C48" s="41">
        <v>95</v>
      </c>
      <c r="D48" s="41">
        <v>124</v>
      </c>
      <c r="E48" s="41">
        <v>76</v>
      </c>
      <c r="F48" s="41">
        <v>44</v>
      </c>
      <c r="G48" s="4">
        <v>339</v>
      </c>
      <c r="H48" s="41">
        <v>71</v>
      </c>
      <c r="I48" s="41">
        <v>0</v>
      </c>
      <c r="J48" s="41">
        <v>0</v>
      </c>
      <c r="K48" s="41">
        <v>0</v>
      </c>
      <c r="L48" s="4">
        <v>71</v>
      </c>
      <c r="M48" s="8">
        <v>410</v>
      </c>
    </row>
    <row r="49" spans="1:14" ht="21.75" customHeight="1" x14ac:dyDescent="0.2">
      <c r="A49" s="39" t="s">
        <v>74</v>
      </c>
      <c r="B49" s="10">
        <v>126</v>
      </c>
      <c r="C49" s="41">
        <v>40</v>
      </c>
      <c r="D49" s="41">
        <v>41</v>
      </c>
      <c r="E49" s="41">
        <v>25</v>
      </c>
      <c r="F49" s="41">
        <v>10</v>
      </c>
      <c r="G49" s="4">
        <v>116</v>
      </c>
      <c r="H49" s="41">
        <v>19</v>
      </c>
      <c r="I49" s="41">
        <v>0</v>
      </c>
      <c r="J49" s="41">
        <v>0</v>
      </c>
      <c r="K49" s="41">
        <v>0</v>
      </c>
      <c r="L49" s="4">
        <v>19</v>
      </c>
      <c r="M49" s="8">
        <v>135</v>
      </c>
    </row>
    <row r="50" spans="1:14" ht="20.100000000000001" customHeight="1" x14ac:dyDescent="0.2">
      <c r="A50" s="32" t="s">
        <v>48</v>
      </c>
      <c r="B50" s="29" t="s">
        <v>49</v>
      </c>
      <c r="C50" s="41">
        <v>17</v>
      </c>
      <c r="D50" s="41">
        <v>15</v>
      </c>
      <c r="E50" s="41">
        <v>12</v>
      </c>
      <c r="F50" s="41">
        <v>5</v>
      </c>
      <c r="G50" s="4">
        <v>49</v>
      </c>
      <c r="H50" s="41">
        <v>9</v>
      </c>
      <c r="I50" s="41">
        <v>0</v>
      </c>
      <c r="J50" s="41">
        <v>0</v>
      </c>
      <c r="K50" s="41">
        <v>0</v>
      </c>
      <c r="L50" s="4">
        <v>9</v>
      </c>
      <c r="M50" s="8">
        <v>58</v>
      </c>
    </row>
    <row r="51" spans="1:14" ht="20.100000000000001" customHeight="1" x14ac:dyDescent="0.2">
      <c r="A51" s="27" t="s">
        <v>99</v>
      </c>
      <c r="B51" s="9"/>
      <c r="C51" s="40">
        <v>549</v>
      </c>
      <c r="D51" s="40">
        <v>521</v>
      </c>
      <c r="E51" s="40">
        <v>385</v>
      </c>
      <c r="F51" s="40">
        <v>253</v>
      </c>
      <c r="G51" s="5">
        <v>1708</v>
      </c>
      <c r="H51" s="40">
        <v>344</v>
      </c>
      <c r="I51" s="40">
        <v>0</v>
      </c>
      <c r="J51" s="40">
        <v>0</v>
      </c>
      <c r="K51" s="40">
        <v>0</v>
      </c>
      <c r="L51" s="5">
        <v>344</v>
      </c>
      <c r="M51" s="30">
        <v>2052</v>
      </c>
    </row>
    <row r="52" spans="1:14" s="19" customFormat="1" ht="20.100000000000001" customHeight="1" x14ac:dyDescent="0.25">
      <c r="A52" s="59" t="s">
        <v>112</v>
      </c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62"/>
    </row>
    <row r="53" spans="1:14" ht="20.100000000000001" customHeight="1" x14ac:dyDescent="0.2">
      <c r="A53" s="24" t="s">
        <v>101</v>
      </c>
      <c r="B53" s="23" t="s">
        <v>102</v>
      </c>
      <c r="C53" s="40">
        <v>2</v>
      </c>
      <c r="D53" s="40">
        <v>9</v>
      </c>
      <c r="E53" s="40">
        <v>5</v>
      </c>
      <c r="F53" s="40">
        <v>0</v>
      </c>
      <c r="G53" s="56">
        <v>16</v>
      </c>
      <c r="H53" s="53">
        <v>0</v>
      </c>
      <c r="I53" s="52">
        <v>0</v>
      </c>
      <c r="J53" s="40">
        <v>0</v>
      </c>
      <c r="K53" s="40">
        <v>0</v>
      </c>
      <c r="L53" s="56">
        <v>0</v>
      </c>
      <c r="M53" s="8">
        <v>16</v>
      </c>
    </row>
    <row r="54" spans="1:14" s="3" customFormat="1" ht="20.100000000000001" customHeight="1" x14ac:dyDescent="0.2">
      <c r="A54" s="36" t="s">
        <v>52</v>
      </c>
      <c r="B54" s="29" t="s">
        <v>53</v>
      </c>
      <c r="C54" s="40">
        <v>26</v>
      </c>
      <c r="D54" s="40">
        <v>21</v>
      </c>
      <c r="E54" s="40">
        <v>18</v>
      </c>
      <c r="F54" s="40">
        <v>11</v>
      </c>
      <c r="G54" s="56">
        <v>76</v>
      </c>
      <c r="H54" s="53">
        <v>20</v>
      </c>
      <c r="I54" s="52">
        <v>0</v>
      </c>
      <c r="J54" s="40">
        <v>0</v>
      </c>
      <c r="K54" s="40">
        <v>0</v>
      </c>
      <c r="L54" s="56">
        <v>20</v>
      </c>
      <c r="M54" s="8">
        <v>96</v>
      </c>
    </row>
    <row r="55" spans="1:14" ht="18.75" customHeight="1" x14ac:dyDescent="0.2">
      <c r="A55" s="24" t="s">
        <v>115</v>
      </c>
      <c r="B55" s="23" t="s">
        <v>116</v>
      </c>
      <c r="C55" s="40">
        <v>10</v>
      </c>
      <c r="D55" s="40">
        <v>0</v>
      </c>
      <c r="E55" s="40">
        <v>0</v>
      </c>
      <c r="F55" s="40">
        <v>0</v>
      </c>
      <c r="G55" s="35">
        <v>10</v>
      </c>
      <c r="H55" s="53">
        <v>0</v>
      </c>
      <c r="I55" s="52">
        <v>0</v>
      </c>
      <c r="J55" s="40">
        <v>0</v>
      </c>
      <c r="K55" s="40">
        <v>0</v>
      </c>
      <c r="L55" s="56">
        <v>0</v>
      </c>
      <c r="M55" s="8">
        <v>10</v>
      </c>
      <c r="N55" s="3"/>
    </row>
    <row r="56" spans="1:14" s="3" customFormat="1" ht="20.100000000000001" customHeight="1" x14ac:dyDescent="0.2">
      <c r="A56" s="17" t="s">
        <v>90</v>
      </c>
      <c r="B56" s="18" t="s">
        <v>98</v>
      </c>
      <c r="C56" s="40">
        <v>2</v>
      </c>
      <c r="D56" s="40">
        <v>10</v>
      </c>
      <c r="E56" s="40">
        <v>6</v>
      </c>
      <c r="F56" s="40">
        <v>6</v>
      </c>
      <c r="G56" s="56">
        <v>24</v>
      </c>
      <c r="H56" s="53">
        <v>0</v>
      </c>
      <c r="I56" s="52">
        <v>0</v>
      </c>
      <c r="J56" s="40">
        <v>0</v>
      </c>
      <c r="K56" s="40">
        <v>0</v>
      </c>
      <c r="L56" s="56">
        <v>0</v>
      </c>
      <c r="M56" s="8">
        <v>24</v>
      </c>
    </row>
    <row r="57" spans="1:14" s="3" customFormat="1" ht="20.100000000000001" customHeight="1" x14ac:dyDescent="0.2">
      <c r="A57" s="17" t="s">
        <v>13</v>
      </c>
      <c r="B57" s="18" t="s">
        <v>81</v>
      </c>
      <c r="C57" s="40">
        <v>0</v>
      </c>
      <c r="D57" s="40">
        <v>9</v>
      </c>
      <c r="E57" s="40">
        <v>18</v>
      </c>
      <c r="F57" s="40">
        <v>4</v>
      </c>
      <c r="G57" s="56">
        <v>31</v>
      </c>
      <c r="H57" s="53">
        <v>0</v>
      </c>
      <c r="I57" s="52">
        <v>0</v>
      </c>
      <c r="J57" s="40">
        <v>0</v>
      </c>
      <c r="K57" s="40">
        <v>0</v>
      </c>
      <c r="L57" s="56">
        <v>0</v>
      </c>
      <c r="M57" s="8">
        <v>31</v>
      </c>
    </row>
    <row r="58" spans="1:14" s="3" customFormat="1" ht="20.100000000000001" customHeight="1" x14ac:dyDescent="0.2">
      <c r="A58" s="24" t="s">
        <v>67</v>
      </c>
      <c r="B58" s="23" t="s">
        <v>66</v>
      </c>
      <c r="C58" s="40">
        <v>34</v>
      </c>
      <c r="D58" s="40">
        <v>26</v>
      </c>
      <c r="E58" s="40">
        <v>15</v>
      </c>
      <c r="F58" s="40">
        <v>10</v>
      </c>
      <c r="G58" s="56">
        <v>85</v>
      </c>
      <c r="H58" s="53">
        <v>36</v>
      </c>
      <c r="I58" s="52">
        <v>0</v>
      </c>
      <c r="J58" s="40">
        <v>0</v>
      </c>
      <c r="K58" s="40">
        <v>0</v>
      </c>
      <c r="L58" s="56">
        <v>36</v>
      </c>
      <c r="M58" s="8">
        <v>121</v>
      </c>
    </row>
    <row r="59" spans="1:14" ht="20.100000000000001" customHeight="1" x14ac:dyDescent="0.2">
      <c r="A59" s="27" t="s">
        <v>99</v>
      </c>
      <c r="B59" s="9"/>
      <c r="C59" s="40">
        <v>74</v>
      </c>
      <c r="D59" s="40">
        <v>75</v>
      </c>
      <c r="E59" s="40">
        <v>62</v>
      </c>
      <c r="F59" s="40">
        <v>31</v>
      </c>
      <c r="G59" s="5">
        <v>242</v>
      </c>
      <c r="H59" s="40">
        <v>56</v>
      </c>
      <c r="I59" s="40">
        <v>0</v>
      </c>
      <c r="J59" s="40">
        <v>0</v>
      </c>
      <c r="K59" s="40">
        <v>0</v>
      </c>
      <c r="L59" s="5">
        <v>56</v>
      </c>
      <c r="M59" s="5">
        <v>298</v>
      </c>
    </row>
    <row r="60" spans="1:14" s="19" customFormat="1" ht="20.100000000000001" customHeight="1" x14ac:dyDescent="0.25">
      <c r="A60" s="67" t="s">
        <v>6</v>
      </c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8"/>
    </row>
    <row r="61" spans="1:14" s="19" customFormat="1" ht="20.100000000000001" customHeight="1" x14ac:dyDescent="0.25">
      <c r="A61" s="64" t="s">
        <v>8</v>
      </c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5"/>
    </row>
    <row r="62" spans="1:14" s="2" customFormat="1" ht="20.100000000000001" customHeight="1" x14ac:dyDescent="0.2">
      <c r="A62" s="38" t="s">
        <v>55</v>
      </c>
      <c r="B62" s="29" t="s">
        <v>56</v>
      </c>
      <c r="C62" s="41">
        <v>13</v>
      </c>
      <c r="D62" s="41">
        <v>14</v>
      </c>
      <c r="E62" s="41">
        <v>18</v>
      </c>
      <c r="F62" s="41">
        <v>25</v>
      </c>
      <c r="G62" s="4">
        <v>70</v>
      </c>
      <c r="H62" s="41">
        <v>18</v>
      </c>
      <c r="I62" s="41">
        <v>0</v>
      </c>
      <c r="J62" s="41">
        <v>0</v>
      </c>
      <c r="K62" s="41">
        <v>0</v>
      </c>
      <c r="L62" s="4">
        <v>18</v>
      </c>
      <c r="M62" s="8">
        <v>88</v>
      </c>
    </row>
    <row r="63" spans="1:14" s="2" customFormat="1" ht="20.100000000000001" customHeight="1" x14ac:dyDescent="0.2">
      <c r="A63" s="26" t="s">
        <v>124</v>
      </c>
      <c r="B63" s="29" t="s">
        <v>117</v>
      </c>
      <c r="C63" s="41">
        <v>18</v>
      </c>
      <c r="D63" s="41">
        <v>0</v>
      </c>
      <c r="E63" s="41">
        <v>0</v>
      </c>
      <c r="F63" s="41">
        <v>0</v>
      </c>
      <c r="G63" s="4">
        <v>18</v>
      </c>
      <c r="H63" s="41">
        <v>0</v>
      </c>
      <c r="I63" s="41">
        <v>0</v>
      </c>
      <c r="J63" s="41">
        <v>0</v>
      </c>
      <c r="K63" s="41">
        <v>0</v>
      </c>
      <c r="L63" s="4">
        <v>0</v>
      </c>
      <c r="M63" s="8">
        <v>18</v>
      </c>
    </row>
    <row r="64" spans="1:14" s="2" customFormat="1" ht="20.100000000000001" customHeight="1" x14ac:dyDescent="0.2">
      <c r="A64" s="38" t="s">
        <v>63</v>
      </c>
      <c r="B64" s="33" t="s">
        <v>61</v>
      </c>
      <c r="C64" s="41">
        <v>15</v>
      </c>
      <c r="D64" s="41">
        <v>35</v>
      </c>
      <c r="E64" s="41">
        <v>18</v>
      </c>
      <c r="F64" s="41">
        <v>20</v>
      </c>
      <c r="G64" s="4">
        <v>88</v>
      </c>
      <c r="H64" s="41">
        <v>9</v>
      </c>
      <c r="I64" s="41">
        <v>0</v>
      </c>
      <c r="J64" s="41">
        <v>0</v>
      </c>
      <c r="K64" s="41">
        <v>0</v>
      </c>
      <c r="L64" s="4">
        <v>9</v>
      </c>
      <c r="M64" s="8">
        <v>97</v>
      </c>
    </row>
    <row r="65" spans="1:13" s="2" customFormat="1" ht="20.100000000000001" customHeight="1" x14ac:dyDescent="0.2">
      <c r="A65" s="39" t="s">
        <v>64</v>
      </c>
      <c r="B65" s="33" t="s">
        <v>62</v>
      </c>
      <c r="C65" s="41">
        <v>19</v>
      </c>
      <c r="D65" s="41">
        <v>29</v>
      </c>
      <c r="E65" s="41">
        <v>32</v>
      </c>
      <c r="F65" s="41">
        <v>22</v>
      </c>
      <c r="G65" s="4">
        <v>102</v>
      </c>
      <c r="H65" s="41">
        <v>8</v>
      </c>
      <c r="I65" s="41">
        <v>0</v>
      </c>
      <c r="J65" s="41">
        <v>0</v>
      </c>
      <c r="K65" s="41">
        <v>0</v>
      </c>
      <c r="L65" s="4">
        <v>8</v>
      </c>
      <c r="M65" s="8">
        <v>110</v>
      </c>
    </row>
    <row r="66" spans="1:13" s="2" customFormat="1" ht="20.100000000000001" customHeight="1" x14ac:dyDescent="0.2">
      <c r="A66" s="26" t="s">
        <v>2</v>
      </c>
      <c r="B66" s="29" t="s">
        <v>54</v>
      </c>
      <c r="C66" s="41">
        <v>70</v>
      </c>
      <c r="D66" s="41">
        <v>89</v>
      </c>
      <c r="E66" s="41">
        <v>69</v>
      </c>
      <c r="F66" s="41">
        <v>34</v>
      </c>
      <c r="G66" s="4">
        <v>262</v>
      </c>
      <c r="H66" s="41">
        <v>17</v>
      </c>
      <c r="I66" s="41">
        <v>0</v>
      </c>
      <c r="J66" s="41">
        <v>0</v>
      </c>
      <c r="K66" s="41">
        <v>0</v>
      </c>
      <c r="L66" s="4">
        <v>17</v>
      </c>
      <c r="M66" s="8">
        <v>279</v>
      </c>
    </row>
    <row r="67" spans="1:13" s="2" customFormat="1" ht="20.100000000000001" customHeight="1" x14ac:dyDescent="0.2">
      <c r="A67" s="39" t="s">
        <v>86</v>
      </c>
      <c r="B67" s="33" t="s">
        <v>87</v>
      </c>
      <c r="C67" s="41">
        <v>14</v>
      </c>
      <c r="D67" s="41">
        <v>22</v>
      </c>
      <c r="E67" s="41">
        <v>25</v>
      </c>
      <c r="F67" s="41">
        <v>9</v>
      </c>
      <c r="G67" s="4">
        <v>70</v>
      </c>
      <c r="H67" s="41">
        <v>15</v>
      </c>
      <c r="I67" s="41">
        <v>0</v>
      </c>
      <c r="J67" s="41">
        <v>0</v>
      </c>
      <c r="K67" s="41">
        <v>0</v>
      </c>
      <c r="L67" s="4">
        <v>15</v>
      </c>
      <c r="M67" s="8">
        <v>85</v>
      </c>
    </row>
    <row r="68" spans="1:13" s="2" customFormat="1" ht="30" customHeight="1" x14ac:dyDescent="0.2">
      <c r="A68" s="39" t="s">
        <v>96</v>
      </c>
      <c r="B68" s="33" t="s">
        <v>95</v>
      </c>
      <c r="C68" s="41">
        <v>31</v>
      </c>
      <c r="D68" s="41">
        <v>32</v>
      </c>
      <c r="E68" s="41">
        <v>19</v>
      </c>
      <c r="F68" s="41">
        <v>24</v>
      </c>
      <c r="G68" s="4">
        <v>106</v>
      </c>
      <c r="H68" s="41">
        <v>10</v>
      </c>
      <c r="I68" s="41">
        <v>0</v>
      </c>
      <c r="J68" s="41">
        <v>0</v>
      </c>
      <c r="K68" s="41">
        <v>0</v>
      </c>
      <c r="L68" s="4">
        <v>10</v>
      </c>
      <c r="M68" s="8">
        <v>116</v>
      </c>
    </row>
    <row r="69" spans="1:13" ht="20.100000000000001" customHeight="1" x14ac:dyDescent="0.2">
      <c r="A69" s="27" t="s">
        <v>99</v>
      </c>
      <c r="B69" s="9"/>
      <c r="C69" s="40">
        <v>180</v>
      </c>
      <c r="D69" s="40">
        <v>221</v>
      </c>
      <c r="E69" s="40">
        <v>181</v>
      </c>
      <c r="F69" s="40">
        <v>134</v>
      </c>
      <c r="G69" s="5">
        <v>716</v>
      </c>
      <c r="H69" s="40">
        <v>77</v>
      </c>
      <c r="I69" s="40">
        <v>0</v>
      </c>
      <c r="J69" s="40">
        <v>0</v>
      </c>
      <c r="K69" s="40">
        <v>0</v>
      </c>
      <c r="L69" s="5">
        <v>77</v>
      </c>
      <c r="M69" s="30">
        <v>793</v>
      </c>
    </row>
    <row r="70" spans="1:13" s="19" customFormat="1" ht="20.100000000000001" customHeight="1" x14ac:dyDescent="0.25">
      <c r="A70" s="59" t="s">
        <v>4</v>
      </c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62"/>
    </row>
    <row r="71" spans="1:13" ht="20.100000000000001" customHeight="1" x14ac:dyDescent="0.2">
      <c r="A71" s="25" t="s">
        <v>17</v>
      </c>
      <c r="B71" s="23" t="s">
        <v>57</v>
      </c>
      <c r="C71" s="41">
        <v>80</v>
      </c>
      <c r="D71" s="41">
        <v>110</v>
      </c>
      <c r="E71" s="41">
        <v>132</v>
      </c>
      <c r="F71" s="41">
        <v>57</v>
      </c>
      <c r="G71" s="4">
        <v>379</v>
      </c>
      <c r="H71" s="41">
        <v>48</v>
      </c>
      <c r="I71" s="41">
        <v>0</v>
      </c>
      <c r="J71" s="41">
        <v>0</v>
      </c>
      <c r="K71" s="41">
        <v>0</v>
      </c>
      <c r="L71" s="4">
        <v>48</v>
      </c>
      <c r="M71" s="8">
        <v>427</v>
      </c>
    </row>
    <row r="72" spans="1:13" ht="31.5" customHeight="1" x14ac:dyDescent="0.2">
      <c r="A72" s="26" t="s">
        <v>73</v>
      </c>
      <c r="B72" s="29" t="s">
        <v>72</v>
      </c>
      <c r="C72" s="41">
        <v>59</v>
      </c>
      <c r="D72" s="41">
        <v>81</v>
      </c>
      <c r="E72" s="41">
        <v>67</v>
      </c>
      <c r="F72" s="41">
        <v>46</v>
      </c>
      <c r="G72" s="4">
        <v>253</v>
      </c>
      <c r="H72" s="41">
        <v>21</v>
      </c>
      <c r="I72" s="41">
        <v>0</v>
      </c>
      <c r="J72" s="41">
        <v>0</v>
      </c>
      <c r="K72" s="41">
        <v>0</v>
      </c>
      <c r="L72" s="4">
        <v>21</v>
      </c>
      <c r="M72" s="8">
        <v>274</v>
      </c>
    </row>
    <row r="73" spans="1:13" ht="20.100000000000001" customHeight="1" x14ac:dyDescent="0.2">
      <c r="A73" s="17" t="s">
        <v>84</v>
      </c>
      <c r="B73" s="18" t="s">
        <v>97</v>
      </c>
      <c r="C73" s="41">
        <v>12</v>
      </c>
      <c r="D73" s="41">
        <v>16</v>
      </c>
      <c r="E73" s="41">
        <v>25</v>
      </c>
      <c r="F73" s="41">
        <v>19</v>
      </c>
      <c r="G73" s="4">
        <v>72</v>
      </c>
      <c r="H73" s="41">
        <v>0</v>
      </c>
      <c r="I73" s="41">
        <v>0</v>
      </c>
      <c r="J73" s="41">
        <v>0</v>
      </c>
      <c r="K73" s="41">
        <v>0</v>
      </c>
      <c r="L73" s="4">
        <v>0</v>
      </c>
      <c r="M73" s="8">
        <v>72</v>
      </c>
    </row>
    <row r="74" spans="1:13" ht="20.100000000000001" customHeight="1" x14ac:dyDescent="0.2">
      <c r="A74" s="17" t="s">
        <v>105</v>
      </c>
      <c r="B74" s="18" t="s">
        <v>106</v>
      </c>
      <c r="C74" s="41">
        <v>26</v>
      </c>
      <c r="D74" s="41">
        <v>30</v>
      </c>
      <c r="E74" s="41">
        <v>20</v>
      </c>
      <c r="F74" s="41">
        <v>15</v>
      </c>
      <c r="G74" s="4">
        <v>91</v>
      </c>
      <c r="H74" s="41">
        <v>0</v>
      </c>
      <c r="I74" s="41">
        <v>0</v>
      </c>
      <c r="J74" s="41">
        <v>0</v>
      </c>
      <c r="K74" s="41">
        <v>0</v>
      </c>
      <c r="L74" s="4">
        <v>0</v>
      </c>
      <c r="M74" s="8">
        <v>91</v>
      </c>
    </row>
    <row r="75" spans="1:13" ht="20.100000000000001" customHeight="1" x14ac:dyDescent="0.2">
      <c r="A75" s="27" t="s">
        <v>99</v>
      </c>
      <c r="B75" s="10"/>
      <c r="C75" s="40">
        <v>177</v>
      </c>
      <c r="D75" s="40">
        <v>237</v>
      </c>
      <c r="E75" s="40">
        <v>244</v>
      </c>
      <c r="F75" s="41">
        <v>137</v>
      </c>
      <c r="G75" s="5">
        <v>795</v>
      </c>
      <c r="H75" s="40">
        <v>69</v>
      </c>
      <c r="I75" s="40">
        <v>0</v>
      </c>
      <c r="J75" s="41">
        <v>0</v>
      </c>
      <c r="K75" s="41">
        <v>0</v>
      </c>
      <c r="L75" s="5">
        <v>69</v>
      </c>
      <c r="M75" s="30">
        <v>864</v>
      </c>
    </row>
    <row r="76" spans="1:13" ht="21.75" customHeight="1" x14ac:dyDescent="0.2">
      <c r="A76" s="58" t="s">
        <v>113</v>
      </c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</row>
    <row r="77" spans="1:13" ht="21.75" customHeight="1" x14ac:dyDescent="0.2">
      <c r="A77" s="25" t="s">
        <v>17</v>
      </c>
      <c r="B77" s="23" t="s">
        <v>57</v>
      </c>
      <c r="C77" s="40">
        <v>0</v>
      </c>
      <c r="D77" s="40">
        <v>0</v>
      </c>
      <c r="E77" s="40">
        <v>0</v>
      </c>
      <c r="F77" s="40">
        <v>8</v>
      </c>
      <c r="G77" s="5">
        <v>8</v>
      </c>
      <c r="H77" s="40">
        <v>0</v>
      </c>
      <c r="I77" s="40">
        <v>0</v>
      </c>
      <c r="J77" s="40">
        <v>0</v>
      </c>
      <c r="K77" s="40">
        <v>0</v>
      </c>
      <c r="L77" s="5">
        <v>0</v>
      </c>
      <c r="M77" s="5">
        <v>8</v>
      </c>
    </row>
    <row r="78" spans="1:13" ht="21.75" customHeight="1" x14ac:dyDescent="0.2">
      <c r="A78" s="25" t="s">
        <v>120</v>
      </c>
      <c r="B78" s="54" t="s">
        <v>119</v>
      </c>
      <c r="C78" s="40">
        <v>15</v>
      </c>
      <c r="D78" s="40">
        <v>0</v>
      </c>
      <c r="E78" s="40">
        <v>0</v>
      </c>
      <c r="F78" s="40">
        <v>0</v>
      </c>
      <c r="G78" s="5">
        <v>15</v>
      </c>
      <c r="H78" s="40">
        <v>0</v>
      </c>
      <c r="I78" s="40">
        <v>0</v>
      </c>
      <c r="J78" s="40">
        <v>0</v>
      </c>
      <c r="K78" s="40">
        <v>0</v>
      </c>
      <c r="L78" s="5">
        <v>0</v>
      </c>
      <c r="M78" s="5">
        <v>15</v>
      </c>
    </row>
    <row r="79" spans="1:13" ht="21.75" customHeight="1" x14ac:dyDescent="0.2">
      <c r="A79" s="17" t="s">
        <v>84</v>
      </c>
      <c r="B79" s="18" t="s">
        <v>97</v>
      </c>
      <c r="C79" s="40">
        <v>0</v>
      </c>
      <c r="D79" s="40">
        <v>0</v>
      </c>
      <c r="E79" s="40">
        <v>0</v>
      </c>
      <c r="F79" s="40">
        <v>5</v>
      </c>
      <c r="G79" s="5">
        <v>5</v>
      </c>
      <c r="H79" s="40">
        <v>23</v>
      </c>
      <c r="I79" s="40">
        <v>0</v>
      </c>
      <c r="J79" s="40">
        <v>0</v>
      </c>
      <c r="K79" s="40">
        <v>0</v>
      </c>
      <c r="L79" s="5">
        <v>23</v>
      </c>
      <c r="M79" s="5">
        <v>28</v>
      </c>
    </row>
    <row r="80" spans="1:13" ht="21.75" customHeight="1" x14ac:dyDescent="0.2">
      <c r="A80" s="27" t="s">
        <v>111</v>
      </c>
      <c r="B80" s="9"/>
      <c r="C80" s="40">
        <v>15</v>
      </c>
      <c r="D80" s="40">
        <v>0</v>
      </c>
      <c r="E80" s="40">
        <v>0</v>
      </c>
      <c r="F80" s="40">
        <v>13</v>
      </c>
      <c r="G80" s="5">
        <v>28</v>
      </c>
      <c r="H80" s="40">
        <v>23</v>
      </c>
      <c r="I80" s="40">
        <v>0</v>
      </c>
      <c r="J80" s="40">
        <v>0</v>
      </c>
      <c r="K80" s="40">
        <v>0</v>
      </c>
      <c r="L80" s="5">
        <v>23</v>
      </c>
      <c r="M80" s="5">
        <v>51</v>
      </c>
    </row>
    <row r="81" spans="1:13" ht="34.5" customHeight="1" x14ac:dyDescent="0.2">
      <c r="A81" s="34" t="s">
        <v>9</v>
      </c>
      <c r="B81" s="10"/>
      <c r="C81" s="7">
        <v>2075</v>
      </c>
      <c r="D81" s="7">
        <v>1782</v>
      </c>
      <c r="E81" s="7">
        <v>1563</v>
      </c>
      <c r="F81" s="7">
        <v>951</v>
      </c>
      <c r="G81" s="7">
        <v>6371</v>
      </c>
      <c r="H81" s="7">
        <v>1353</v>
      </c>
      <c r="I81" s="7">
        <v>39</v>
      </c>
      <c r="J81" s="7">
        <v>4</v>
      </c>
      <c r="K81" s="7">
        <v>10</v>
      </c>
      <c r="L81" s="7">
        <v>1406</v>
      </c>
      <c r="M81" s="28">
        <v>7777</v>
      </c>
    </row>
    <row r="82" spans="1:13" x14ac:dyDescent="0.2">
      <c r="A82" s="11"/>
      <c r="B82" s="11"/>
      <c r="C82" s="11"/>
      <c r="D82" s="14"/>
      <c r="E82" s="14"/>
      <c r="F82" s="14"/>
      <c r="G82" s="20"/>
      <c r="H82" s="14"/>
      <c r="I82" s="14"/>
      <c r="J82" s="14"/>
      <c r="K82" s="14"/>
      <c r="L82" s="20"/>
      <c r="M82" s="20"/>
    </row>
    <row r="83" spans="1:13" x14ac:dyDescent="0.2">
      <c r="A83" s="11"/>
      <c r="B83" s="11"/>
      <c r="C83" s="14"/>
      <c r="D83" s="14"/>
      <c r="E83" s="14"/>
      <c r="F83" s="14"/>
      <c r="G83" s="20"/>
      <c r="H83" s="14"/>
      <c r="I83" s="14"/>
      <c r="J83" s="14"/>
      <c r="K83" s="14"/>
      <c r="L83" s="20"/>
      <c r="M83" s="20"/>
    </row>
    <row r="84" spans="1:13" x14ac:dyDescent="0.2">
      <c r="A84" s="11"/>
      <c r="B84" s="11"/>
      <c r="C84" s="11"/>
      <c r="D84" s="14"/>
      <c r="E84" s="14"/>
      <c r="F84" s="14"/>
      <c r="G84" s="20"/>
      <c r="H84" s="14"/>
      <c r="I84" s="14"/>
      <c r="J84" s="14"/>
      <c r="K84" s="14"/>
      <c r="L84" s="20"/>
      <c r="M84" s="20"/>
    </row>
    <row r="85" spans="1:13" x14ac:dyDescent="0.2">
      <c r="A85" s="11"/>
      <c r="B85" s="11"/>
      <c r="C85" s="11"/>
      <c r="D85" s="14"/>
      <c r="E85" s="14"/>
      <c r="F85" s="14"/>
      <c r="G85" s="20"/>
      <c r="H85" s="14"/>
      <c r="I85" s="14"/>
      <c r="J85" s="14"/>
      <c r="K85" s="14"/>
      <c r="L85" s="20"/>
      <c r="M85" s="20"/>
    </row>
    <row r="86" spans="1:13" x14ac:dyDescent="0.2">
      <c r="A86" s="11"/>
      <c r="B86" s="11"/>
      <c r="C86" s="11"/>
      <c r="D86" s="14"/>
      <c r="E86" s="14"/>
      <c r="F86" s="14"/>
      <c r="G86" s="20"/>
      <c r="H86" s="14"/>
      <c r="I86" s="14"/>
      <c r="J86" s="14"/>
      <c r="K86" s="14"/>
      <c r="L86" s="20"/>
      <c r="M86" s="20"/>
    </row>
    <row r="87" spans="1:13" x14ac:dyDescent="0.2">
      <c r="A87" s="11"/>
      <c r="B87" s="11"/>
      <c r="C87" s="11"/>
      <c r="D87" s="14"/>
      <c r="E87" s="14"/>
      <c r="F87" s="14"/>
      <c r="G87" s="20"/>
      <c r="H87" s="14"/>
      <c r="I87" s="14"/>
      <c r="J87" s="14"/>
      <c r="K87" s="14"/>
      <c r="L87" s="20"/>
      <c r="M87" s="20"/>
    </row>
  </sheetData>
  <mergeCells count="16">
    <mergeCell ref="J4:M4"/>
    <mergeCell ref="A76:M76"/>
    <mergeCell ref="A1:M1"/>
    <mergeCell ref="A2:M2"/>
    <mergeCell ref="A3:M3"/>
    <mergeCell ref="A23:M23"/>
    <mergeCell ref="A29:M29"/>
    <mergeCell ref="A70:M70"/>
    <mergeCell ref="A37:M37"/>
    <mergeCell ref="A36:M36"/>
    <mergeCell ref="A6:M6"/>
    <mergeCell ref="A61:M61"/>
    <mergeCell ref="A15:M15"/>
    <mergeCell ref="A43:M43"/>
    <mergeCell ref="A52:M52"/>
    <mergeCell ref="A60:M60"/>
  </mergeCells>
  <phoneticPr fontId="0" type="noConversion"/>
  <printOptions horizontalCentered="1"/>
  <pageMargins left="0.78740157480314965" right="0" top="0.98425196850393704" bottom="0" header="0" footer="0.51181102362204722"/>
  <pageSetup paperSize="9" scale="54" orientation="portrait" r:id="rId1"/>
  <headerFooter alignWithMargins="0"/>
  <rowBreaks count="1" manualBreakCount="1">
    <brk id="5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заочна</vt:lpstr>
      <vt:lpstr>денна</vt:lpstr>
      <vt:lpstr>денна!Заголовки_для_печати</vt:lpstr>
      <vt:lpstr>заочна!Заголовки_для_печати</vt:lpstr>
      <vt:lpstr>денна!Область_печати</vt:lpstr>
      <vt:lpstr>заочна!Область_печати</vt:lpstr>
    </vt:vector>
  </TitlesOfParts>
  <Company>NMUU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P_uch</dc:creator>
  <cp:lastModifiedBy>Admin</cp:lastModifiedBy>
  <cp:lastPrinted>2023-01-16T09:22:51Z</cp:lastPrinted>
  <dcterms:created xsi:type="dcterms:W3CDTF">2002-02-05T13:22:04Z</dcterms:created>
  <dcterms:modified xsi:type="dcterms:W3CDTF">2023-06-30T07:23:31Z</dcterms:modified>
</cp:coreProperties>
</file>